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5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<sst xmlns="http://schemas.openxmlformats.org/spreadsheetml/2006/main" count="124" uniqueCount="73">
  <si>
    <t>Показатель, единица измерения</t>
  </si>
  <si>
    <t>отчет</t>
  </si>
  <si>
    <t>оценка</t>
  </si>
  <si>
    <t>прогноз</t>
  </si>
  <si>
    <t>в % к предыдущему году</t>
  </si>
  <si>
    <t>Объем продукции сельского хозяйства всех категорий хозяйств, тыс. руб.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</si>
  <si>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</si>
  <si>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</si>
  <si>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</si>
  <si>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</si>
  <si>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</si>
  <si>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</si>
  <si>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</si>
  <si>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</si>
  <si>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</si>
  <si>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</si>
  <si>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</si>
  <si>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</si>
  <si>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</si>
  <si>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Овцы и козы, голов</t>
  </si>
  <si>
    <t>Объем инвестиций в основной капитал за счет всех источников финансирования, тыс. руб.</t>
  </si>
  <si>
    <t>Инфраструктурная обеспеченность населения</t>
  </si>
  <si>
    <t>Приложение</t>
  </si>
  <si>
    <t>УТВЕРЖДЕН</t>
  </si>
  <si>
    <t>сельского поселения Лабинского района</t>
  </si>
  <si>
    <t>Численность работающих для расчета среднемесячной заработной платы, чел.</t>
  </si>
  <si>
    <t xml:space="preserve">Скот и птица (в живом весе)- всего,  тонн </t>
  </si>
  <si>
    <t>Молоко- всего, тонн</t>
  </si>
  <si>
    <t>Птица,  голов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</si>
  <si>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</si>
  <si>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</si>
  <si>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>Количество км освещенных улиц к общему количеству км дорог в поселении, км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</si>
  <si>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</si>
  <si>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</si>
  <si>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дорог общего пользования местного значения в  году в границах поселения ,%</t>
  </si>
  <si>
    <t>в том числе собственные доходы на душу населения, руб.</t>
  </si>
  <si>
    <t>Численность экономически активного населения, чел.</t>
  </si>
  <si>
    <t>Численность занятых в экономике,  чел.</t>
  </si>
  <si>
    <t>Среднемесячная заработная плата,  рублей</t>
  </si>
  <si>
    <t>Среднемесячные доходы занятых в ЛПХ     (реализация + субсидии), тыс.руб.</t>
  </si>
  <si>
    <t>Фонд заработной платы  (ФОТ), млн. руб.</t>
  </si>
  <si>
    <t>в % к пред. году в действ.ценах</t>
  </si>
  <si>
    <t>Уровень регистрируемой  безработицы  к численности экономически активного населения, в %</t>
  </si>
  <si>
    <t xml:space="preserve">    в % к пред.  году</t>
  </si>
  <si>
    <t>Занято в личных подсобных хозяйствах,  чел.,     всего</t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</si>
  <si>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млн.руб.</t>
    </r>
  </si>
  <si>
    <t xml:space="preserve">Ввод жилых домов в эксплуатацию, тыс. кв. м 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</si>
  <si>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</si>
  <si>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</si>
  <si>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</si>
  <si>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крестьянско-фермерских хозяйств (КФХ), ед.</t>
  </si>
  <si>
    <t>Количество личных подсобных хозяйств (ЛПХ), ед.</t>
  </si>
  <si>
    <t>решением Совета Харьковского</t>
  </si>
  <si>
    <t>Глава Харьковского  сельского поселения</t>
  </si>
  <si>
    <t xml:space="preserve"> </t>
  </si>
  <si>
    <t>Оборот розничной торговли,  млн. руб.</t>
  </si>
  <si>
    <t>из общего поголовья крупного рогатого скота коровы, голов</t>
  </si>
  <si>
    <t>в % к предыдущему году</t>
  </si>
  <si>
    <t>в % к предыдущему году</t>
  </si>
  <si>
    <t>в % к предыдущему году</t>
  </si>
  <si>
    <t>в % к предыдущему году</t>
  </si>
  <si>
    <t>Количество организаций, зарегистрированных на территории поселения</t>
  </si>
  <si>
    <t>Доходы местного бюджета поселения на душу населения, руб.</t>
  </si>
  <si>
    <t>Н.Ф.Шумский</t>
  </si>
  <si>
    <t xml:space="preserve">      от    27.12.2019 г. №14/7</t>
  </si>
  <si>
    <t>Индикативный план социально-экономического развития Харьковского сельского поселения Лабинского района  на 2019 год и на  период до 2022 года</t>
  </si>
  <si>
    <t>скрыть</t>
  </si>
  <si>
    <t>264670</t>
  </si>
  <si>
    <t>277374</t>
  </si>
  <si>
    <t>291513</t>
  </si>
  <si>
    <t>305856</t>
  </si>
  <si>
    <t>322253</t>
  </si>
  <si>
    <t>196294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</si>
</sst>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_-* #,##0.00_р_._-;\-* #,##0.00_р_._-;_-* \-??_р_._-;_-@_-"/>
    <numFmt numFmtId="176" formatCode="_-* #,##0_р_._-;\-* #,##0_р_._-;_-* \-??_р_._-;_-@_-"/>
    <numFmt numFmtId="177" formatCode="_-* #,##0.0_р_._-;\-* #,##0.0_р_._-;_-* \-??_р_._-;_-@_-"/>
    <numFmt numFmtId="178" formatCode="#,##0.000"/>
    <numFmt numFmtId="179" formatCode="#,##0.0000;\-#,##0.0000"/>
    <numFmt numFmtId="180" formatCode="#,##0_ ;\-#,##0\ "/>
    <numFmt numFmtId="181" formatCode="#,##0.00_ ;\-#,##0.00\ "/>
    <numFmt numFmtId="182" formatCode="0.0000"/>
    <numFmt numFmtId="183" formatCode="0.0000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72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26" fillId="0" borderId="0" xfId="0" applyFont="1" applyBorder="1" applyAlignment="1">
      <alignment horizontal="right"/>
    </xf>
    <xf numFmtId="0" fontId="2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3" fillId="24" borderId="11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left" vertical="center" wrapText="1" indent="1"/>
    </xf>
    <xf numFmtId="0" fontId="23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 indent="1"/>
    </xf>
    <xf numFmtId="0" fontId="28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24" borderId="11" xfId="0" applyFont="1" applyFill="1" applyBorder="1" applyAlignment="1">
      <alignment vertical="center" wrapText="1"/>
    </xf>
    <xf numFmtId="172" fontId="29" fillId="0" borderId="12" xfId="0" applyNumberFormat="1" applyFont="1" applyFill="1" applyBorder="1" applyAlignment="1">
      <alignment wrapText="1"/>
    </xf>
    <xf numFmtId="172" fontId="29" fillId="0" borderId="10" xfId="0" applyNumberFormat="1" applyFont="1" applyFill="1" applyBorder="1" applyAlignment="1">
      <alignment vertical="top" wrapText="1"/>
    </xf>
    <xf numFmtId="0" fontId="27" fillId="24" borderId="13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 indent="1"/>
    </xf>
    <xf numFmtId="0" fontId="19" fillId="0" borderId="14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 wrapText="1" indent="3"/>
    </xf>
    <xf numFmtId="0" fontId="21" fillId="24" borderId="11" xfId="0" applyFont="1" applyFill="1" applyBorder="1" applyAlignment="1">
      <alignment horizontal="left" vertical="center" wrapText="1" indent="5"/>
    </xf>
    <xf numFmtId="0" fontId="21" fillId="0" borderId="11" xfId="0" applyFont="1" applyFill="1" applyBorder="1" applyAlignment="1">
      <alignment vertical="center" wrapText="1"/>
    </xf>
    <xf numFmtId="0" fontId="19" fillId="25" borderId="0" xfId="0" applyFont="1" applyFill="1" applyAlignment="1">
      <alignment/>
    </xf>
    <xf numFmtId="0" fontId="27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horizontal="left" vertical="center" wrapText="1" indent="1"/>
    </xf>
    <xf numFmtId="0" fontId="28" fillId="25" borderId="11" xfId="0" applyFont="1" applyFill="1" applyBorder="1" applyAlignment="1">
      <alignment horizontal="left" vertical="center" wrapText="1" indent="1"/>
    </xf>
    <xf numFmtId="172" fontId="19" fillId="0" borderId="15" xfId="0" applyNumberFormat="1" applyFont="1" applyFill="1" applyBorder="1" applyAlignment="1" applyProtection="1">
      <alignment/>
      <protection locked="0"/>
    </xf>
    <xf numFmtId="172" fontId="24" fillId="0" borderId="15" xfId="0" applyNumberFormat="1" applyFont="1" applyFill="1" applyBorder="1" applyAlignment="1" applyProtection="1">
      <alignment horizontal="right"/>
      <protection locked="0"/>
    </xf>
    <xf numFmtId="178" fontId="24" fillId="0" borderId="15" xfId="0" applyNumberFormat="1" applyFont="1" applyFill="1" applyBorder="1" applyAlignment="1" applyProtection="1">
      <alignment/>
      <protection locked="0"/>
    </xf>
    <xf numFmtId="0" fontId="24" fillId="0" borderId="15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1" fontId="24" fillId="0" borderId="14" xfId="0" applyNumberFormat="1" applyFont="1" applyFill="1" applyBorder="1" applyAlignment="1">
      <alignment/>
    </xf>
    <xf numFmtId="172" fontId="24" fillId="0" borderId="14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16" xfId="0" applyFont="1" applyBorder="1" applyAlignment="1">
      <alignment horizontal="center" vertical="center"/>
    </xf>
    <xf numFmtId="172" fontId="24" fillId="0" borderId="17" xfId="0" applyNumberFormat="1" applyFont="1" applyFill="1" applyBorder="1" applyAlignment="1" applyProtection="1">
      <alignment/>
      <protection locked="0"/>
    </xf>
    <xf numFmtId="0" fontId="24" fillId="0" borderId="16" xfId="0" applyFont="1" applyFill="1" applyBorder="1" applyAlignment="1">
      <alignment/>
    </xf>
    <xf numFmtId="172" fontId="24" fillId="0" borderId="16" xfId="0" applyNumberFormat="1" applyFont="1" applyFill="1" applyBorder="1" applyAlignment="1">
      <alignment/>
    </xf>
    <xf numFmtId="0" fontId="39" fillId="0" borderId="14" xfId="0" applyFont="1" applyBorder="1" applyAlignment="1">
      <alignment horizontal="center" vertical="center"/>
    </xf>
    <xf numFmtId="172" fontId="19" fillId="0" borderId="15" xfId="0" applyNumberFormat="1" applyFont="1" applyFill="1" applyBorder="1" applyAlignment="1" applyProtection="1">
      <alignment horizontal="right"/>
      <protection locked="0"/>
    </xf>
    <xf numFmtId="173" fontId="19" fillId="0" borderId="15" xfId="0" applyNumberFormat="1" applyFont="1" applyFill="1" applyBorder="1" applyAlignment="1" applyProtection="1">
      <alignment/>
      <protection locked="0"/>
    </xf>
    <xf numFmtId="178" fontId="19" fillId="0" borderId="15" xfId="0" applyNumberFormat="1" applyFont="1" applyFill="1" applyBorder="1" applyAlignment="1" applyProtection="1">
      <alignment/>
      <protection locked="0"/>
    </xf>
    <xf numFmtId="0" fontId="19" fillId="0" borderId="14" xfId="0" applyFont="1" applyFill="1" applyBorder="1" applyAlignment="1">
      <alignment/>
    </xf>
    <xf numFmtId="172" fontId="19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/>
    </xf>
    <xf numFmtId="173" fontId="39" fillId="0" borderId="14" xfId="0" applyNumberFormat="1" applyFont="1" applyFill="1" applyBorder="1" applyAlignment="1">
      <alignment/>
    </xf>
    <xf numFmtId="0" fontId="39" fillId="25" borderId="0" xfId="0" applyFont="1" applyFill="1" applyAlignment="1">
      <alignment/>
    </xf>
    <xf numFmtId="173" fontId="19" fillId="0" borderId="14" xfId="0" applyNumberFormat="1" applyFont="1" applyFill="1" applyBorder="1" applyAlignment="1">
      <alignment/>
    </xf>
    <xf numFmtId="172" fontId="39" fillId="26" borderId="15" xfId="0" applyNumberFormat="1" applyFont="1" applyFill="1" applyBorder="1" applyAlignment="1" applyProtection="1">
      <alignment/>
      <protection locked="0"/>
    </xf>
    <xf numFmtId="173" fontId="24" fillId="0" borderId="15" xfId="0" applyNumberFormat="1" applyFont="1" applyFill="1" applyBorder="1" applyAlignment="1" applyProtection="1">
      <alignment/>
      <protection locked="0"/>
    </xf>
    <xf numFmtId="49" fontId="24" fillId="0" borderId="15" xfId="0" applyNumberFormat="1" applyFont="1" applyFill="1" applyBorder="1" applyAlignment="1" applyProtection="1">
      <alignment horizontal="right"/>
      <protection locked="0"/>
    </xf>
    <xf numFmtId="172" fontId="24" fillId="0" borderId="15" xfId="0" applyNumberFormat="1" applyFont="1" applyFill="1" applyBorder="1" applyAlignment="1" applyProtection="1">
      <alignment/>
      <protection locked="0"/>
    </xf>
    <xf numFmtId="173" fontId="19" fillId="0" borderId="16" xfId="0" applyNumberFormat="1" applyFont="1" applyFill="1" applyBorder="1" applyAlignment="1">
      <alignment/>
    </xf>
    <xf numFmtId="173" fontId="24" fillId="0" borderId="16" xfId="0" applyNumberFormat="1" applyFont="1" applyFill="1" applyBorder="1" applyAlignment="1">
      <alignment/>
    </xf>
    <xf numFmtId="173" fontId="24" fillId="0" borderId="14" xfId="0" applyNumberFormat="1" applyFont="1" applyFill="1" applyBorder="1" applyAlignment="1">
      <alignment/>
    </xf>
    <xf numFmtId="178" fontId="24" fillId="0" borderId="16" xfId="0" applyNumberFormat="1" applyFont="1" applyFill="1" applyBorder="1" applyAlignment="1" applyProtection="1">
      <alignment/>
      <protection locked="0"/>
    </xf>
    <xf numFmtId="178" fontId="24" fillId="0" borderId="14" xfId="0" applyNumberFormat="1" applyFont="1" applyFill="1" applyBorder="1" applyAlignment="1" applyProtection="1">
      <alignment/>
      <protection locked="0"/>
    </xf>
    <xf numFmtId="1" fontId="24" fillId="0" borderId="15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/>
    </xf>
    <xf numFmtId="1" fontId="24" fillId="0" borderId="16" xfId="0" applyNumberFormat="1" applyFont="1" applyFill="1" applyBorder="1" applyAlignment="1">
      <alignment/>
    </xf>
    <xf numFmtId="181" fontId="19" fillId="0" borderId="15" xfId="0" applyNumberFormat="1" applyFont="1" applyFill="1" applyBorder="1" applyAlignment="1" applyProtection="1">
      <alignment/>
      <protection locked="0"/>
    </xf>
    <xf numFmtId="172" fontId="24" fillId="0" borderId="16" xfId="0" applyNumberFormat="1" applyFont="1" applyFill="1" applyBorder="1" applyAlignment="1" applyProtection="1">
      <alignment/>
      <protection locked="0"/>
    </xf>
    <xf numFmtId="172" fontId="24" fillId="0" borderId="14" xfId="0" applyNumberFormat="1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39" fillId="0" borderId="15" xfId="0" applyFont="1" applyFill="1" applyBorder="1" applyAlignment="1" applyProtection="1">
      <alignment/>
      <protection locked="0"/>
    </xf>
    <xf numFmtId="172" fontId="19" fillId="0" borderId="16" xfId="0" applyNumberFormat="1" applyFont="1" applyFill="1" applyBorder="1" applyAlignment="1">
      <alignment/>
    </xf>
    <xf numFmtId="172" fontId="39" fillId="0" borderId="15" xfId="0" applyNumberFormat="1" applyFont="1" applyFill="1" applyBorder="1" applyAlignment="1" applyProtection="1">
      <alignment/>
      <protection locked="0"/>
    </xf>
    <xf numFmtId="0" fontId="19" fillId="0" borderId="16" xfId="0" applyFont="1" applyFill="1" applyBorder="1" applyAlignment="1">
      <alignment/>
    </xf>
    <xf numFmtId="1" fontId="24" fillId="0" borderId="15" xfId="0" applyNumberFormat="1" applyFont="1" applyFill="1" applyBorder="1" applyAlignment="1" applyProtection="1">
      <alignment/>
      <protection locked="0"/>
    </xf>
    <xf numFmtId="172" fontId="19" fillId="0" borderId="15" xfId="0" applyNumberFormat="1" applyFont="1" applyFill="1" applyBorder="1" applyAlignment="1" applyProtection="1">
      <alignment/>
      <protection/>
    </xf>
    <xf numFmtId="2" fontId="24" fillId="0" borderId="14" xfId="0" applyNumberFormat="1" applyFont="1" applyFill="1" applyBorder="1" applyAlignment="1">
      <alignment/>
    </xf>
    <xf numFmtId="0" fontId="39" fillId="0" borderId="14" xfId="0" applyFont="1" applyFill="1" applyBorder="1" applyAlignment="1">
      <alignment/>
    </xf>
    <xf numFmtId="49" fontId="39" fillId="0" borderId="15" xfId="0" applyNumberFormat="1" applyFont="1" applyFill="1" applyBorder="1" applyAlignment="1" applyProtection="1">
      <alignment horizontal="right"/>
      <protection locked="0"/>
    </xf>
    <xf numFmtId="172" fontId="39" fillId="0" borderId="15" xfId="0" applyNumberFormat="1" applyFont="1" applyFill="1" applyBorder="1" applyAlignment="1" applyProtection="1">
      <alignment horizontal="right"/>
      <protection locked="0"/>
    </xf>
    <xf numFmtId="173" fontId="39" fillId="0" borderId="15" xfId="0" applyNumberFormat="1" applyFont="1" applyFill="1" applyBorder="1" applyAlignment="1" applyProtection="1">
      <alignment/>
      <protection locked="0"/>
    </xf>
    <xf numFmtId="174" fontId="39" fillId="0" borderId="15" xfId="0" applyNumberFormat="1" applyFont="1" applyFill="1" applyBorder="1" applyAlignment="1" applyProtection="1">
      <alignment/>
      <protection locked="0"/>
    </xf>
    <xf numFmtId="178" fontId="39" fillId="0" borderId="15" xfId="0" applyNumberFormat="1" applyFont="1" applyFill="1" applyBorder="1" applyAlignment="1" applyProtection="1">
      <alignment/>
      <protection locked="0"/>
    </xf>
    <xf numFmtId="178" fontId="39" fillId="0" borderId="14" xfId="0" applyNumberFormat="1" applyFont="1" applyFill="1" applyBorder="1" applyAlignment="1" applyProtection="1">
      <alignment/>
      <protection locked="0"/>
    </xf>
    <xf numFmtId="172" fontId="39" fillId="0" borderId="14" xfId="0" applyNumberFormat="1" applyFont="1" applyFill="1" applyBorder="1" applyAlignment="1" applyProtection="1">
      <alignment/>
      <protection locked="0"/>
    </xf>
    <xf numFmtId="0" fontId="39" fillId="0" borderId="15" xfId="0" applyFont="1" applyFill="1" applyBorder="1" applyAlignment="1">
      <alignment/>
    </xf>
    <xf numFmtId="173" fontId="39" fillId="0" borderId="15" xfId="0" applyNumberFormat="1" applyFont="1" applyFill="1" applyBorder="1" applyAlignment="1">
      <alignment/>
    </xf>
    <xf numFmtId="172" fontId="39" fillId="0" borderId="15" xfId="0" applyNumberFormat="1" applyFont="1" applyFill="1" applyBorder="1" applyAlignment="1">
      <alignment/>
    </xf>
    <xf numFmtId="178" fontId="39" fillId="0" borderId="15" xfId="0" applyNumberFormat="1" applyFont="1" applyFill="1" applyBorder="1" applyAlignment="1">
      <alignment/>
    </xf>
    <xf numFmtId="4" fontId="39" fillId="0" borderId="15" xfId="0" applyNumberFormat="1" applyFont="1" applyFill="1" applyBorder="1" applyAlignment="1">
      <alignment/>
    </xf>
    <xf numFmtId="1" fontId="39" fillId="0" borderId="15" xfId="0" applyNumberFormat="1" applyFont="1" applyFill="1" applyBorder="1" applyAlignment="1">
      <alignment/>
    </xf>
    <xf numFmtId="1" fontId="39" fillId="0" borderId="14" xfId="0" applyNumberFormat="1" applyFont="1" applyFill="1" applyBorder="1" applyAlignment="1">
      <alignment/>
    </xf>
    <xf numFmtId="172" fontId="39" fillId="0" borderId="14" xfId="0" applyNumberFormat="1" applyFont="1" applyFill="1" applyBorder="1" applyAlignment="1">
      <alignment/>
    </xf>
    <xf numFmtId="2" fontId="39" fillId="0" borderId="14" xfId="0" applyNumberFormat="1" applyFont="1" applyFill="1" applyBorder="1" applyAlignment="1">
      <alignment/>
    </xf>
    <xf numFmtId="0" fontId="41" fillId="25" borderId="11" xfId="0" applyFont="1" applyFill="1" applyBorder="1" applyAlignment="1">
      <alignment vertical="center" wrapText="1"/>
    </xf>
    <xf numFmtId="173" fontId="42" fillId="0" borderId="14" xfId="0" applyNumberFormat="1" applyFont="1" applyFill="1" applyBorder="1" applyAlignment="1">
      <alignment/>
    </xf>
    <xf numFmtId="173" fontId="42" fillId="0" borderId="16" xfId="0" applyNumberFormat="1" applyFont="1" applyFill="1" applyBorder="1" applyAlignment="1">
      <alignment/>
    </xf>
    <xf numFmtId="172" fontId="39" fillId="26" borderId="16" xfId="0" applyNumberFormat="1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G6"/>
    </sheetView>
  </sheetViews>
  <sheetFormatPr defaultColWidth="9.00390625" defaultRowHeight="12.75"/>
  <cols>
    <col min="1" max="1" width="49.25390625" style="1" customWidth="1"/>
    <col min="2" max="2" width="8.25390625" style="44" hidden="1" customWidth="1"/>
    <col min="3" max="3" width="9.125" style="1" customWidth="1"/>
    <col min="4" max="4" width="11.125" style="1" customWidth="1"/>
    <col min="5" max="5" width="9.875" style="1" customWidth="1"/>
    <col min="6" max="6" width="10.25390625" style="1" customWidth="1"/>
    <col min="7" max="7" width="10.75390625" style="1" customWidth="1"/>
    <col min="8" max="16384" width="9.125" style="1" customWidth="1"/>
  </cols>
  <sheetData>
    <row r="1" spans="1:7" ht="15.75">
      <c r="A1" s="6"/>
      <c r="B1" s="43"/>
      <c r="C1" s="109" t="s">
        <v>22</v>
      </c>
      <c r="D1" s="109"/>
      <c r="E1" s="109"/>
      <c r="F1" s="109"/>
      <c r="G1" s="109"/>
    </row>
    <row r="2" spans="1:7" ht="12.75" customHeight="1">
      <c r="A2" s="6"/>
      <c r="B2" s="43"/>
      <c r="C2" s="109" t="s">
        <v>23</v>
      </c>
      <c r="D2" s="109"/>
      <c r="E2" s="109"/>
      <c r="F2" s="109"/>
      <c r="G2" s="109"/>
    </row>
    <row r="3" spans="1:7" ht="15.75">
      <c r="A3" s="6"/>
      <c r="B3" s="43"/>
      <c r="C3" s="109" t="s">
        <v>52</v>
      </c>
      <c r="D3" s="109"/>
      <c r="E3" s="109"/>
      <c r="F3" s="109"/>
      <c r="G3" s="109"/>
    </row>
    <row r="4" spans="1:7" ht="15.75">
      <c r="A4" s="6"/>
      <c r="B4" s="43" t="s">
        <v>66</v>
      </c>
      <c r="C4" s="109" t="s">
        <v>24</v>
      </c>
      <c r="D4" s="109"/>
      <c r="E4" s="109"/>
      <c r="F4" s="109"/>
      <c r="G4" s="109"/>
    </row>
    <row r="5" spans="1:7" ht="15.75">
      <c r="A5" s="105" t="s">
        <v>64</v>
      </c>
      <c r="B5" s="105"/>
      <c r="C5" s="105"/>
      <c r="D5" s="105"/>
      <c r="E5" s="105"/>
      <c r="F5" s="105"/>
      <c r="G5" s="105"/>
    </row>
    <row r="6" spans="1:7" ht="33" customHeight="1">
      <c r="A6" s="106" t="s">
        <v>65</v>
      </c>
      <c r="B6" s="106"/>
      <c r="C6" s="106"/>
      <c r="D6" s="106"/>
      <c r="E6" s="106"/>
      <c r="F6" s="106"/>
      <c r="G6" s="106"/>
    </row>
    <row r="7" ht="13.5" thickBot="1"/>
    <row r="8" spans="1:7" ht="13.5" customHeight="1" thickBot="1">
      <c r="A8" s="107" t="s">
        <v>0</v>
      </c>
      <c r="B8" s="50">
        <v>2017</v>
      </c>
      <c r="C8" s="46">
        <v>2018</v>
      </c>
      <c r="D8" s="26">
        <v>2019</v>
      </c>
      <c r="E8" s="26">
        <v>2020</v>
      </c>
      <c r="F8" s="26">
        <v>2021</v>
      </c>
      <c r="G8" s="26">
        <v>2022</v>
      </c>
    </row>
    <row r="9" spans="1:7" ht="24" customHeight="1">
      <c r="A9" s="107"/>
      <c r="B9" s="50" t="s">
        <v>1</v>
      </c>
      <c r="C9" s="46" t="s">
        <v>1</v>
      </c>
      <c r="D9" s="26" t="s">
        <v>2</v>
      </c>
      <c r="E9" s="108" t="s">
        <v>3</v>
      </c>
      <c r="F9" s="108"/>
      <c r="G9" s="108"/>
    </row>
    <row r="10" spans="1:7" ht="30">
      <c r="A10" s="7" t="s">
        <v>45</v>
      </c>
      <c r="B10" s="57">
        <v>0.508</v>
      </c>
      <c r="C10" s="61">
        <v>0.51</v>
      </c>
      <c r="D10" s="61">
        <v>0.515</v>
      </c>
      <c r="E10" s="61">
        <v>0.517</v>
      </c>
      <c r="F10" s="61">
        <v>0.519</v>
      </c>
      <c r="G10" s="61">
        <v>0.52</v>
      </c>
    </row>
    <row r="11" spans="1:7" s="2" customFormat="1" ht="14.25" customHeight="1">
      <c r="A11" s="8" t="s">
        <v>41</v>
      </c>
      <c r="B11" s="83">
        <v>100</v>
      </c>
      <c r="C11" s="34">
        <f>C10/B10*100</f>
        <v>100.39370078740157</v>
      </c>
      <c r="D11" s="34">
        <f>D10/C10*100</f>
        <v>100.98039215686273</v>
      </c>
      <c r="E11" s="34">
        <f>E10/D10*100</f>
        <v>100.3883495145631</v>
      </c>
      <c r="F11" s="34">
        <f>F10/E10*100</f>
        <v>100.38684719535784</v>
      </c>
      <c r="G11" s="34">
        <f>G10/F10*100</f>
        <v>100.1926782273603</v>
      </c>
    </row>
    <row r="12" spans="1:7" ht="28.5">
      <c r="A12" s="9" t="s">
        <v>5</v>
      </c>
      <c r="B12" s="84" t="s">
        <v>72</v>
      </c>
      <c r="C12" s="62" t="s">
        <v>67</v>
      </c>
      <c r="D12" s="62" t="s">
        <v>68</v>
      </c>
      <c r="E12" s="62" t="s">
        <v>69</v>
      </c>
      <c r="F12" s="62" t="s">
        <v>70</v>
      </c>
      <c r="G12" s="62" t="s">
        <v>71</v>
      </c>
    </row>
    <row r="13" spans="1:7" ht="15">
      <c r="A13" s="10" t="s">
        <v>4</v>
      </c>
      <c r="B13" s="85">
        <v>102.2</v>
      </c>
      <c r="C13" s="34">
        <f>C12/B12*100</f>
        <v>134.83346408957993</v>
      </c>
      <c r="D13" s="35">
        <f>D12/C12*100</f>
        <v>104.79993954736086</v>
      </c>
      <c r="E13" s="35">
        <f>E12/D12*100</f>
        <v>105.09744965281533</v>
      </c>
      <c r="F13" s="35">
        <f>F12/E12*100</f>
        <v>104.92019223842503</v>
      </c>
      <c r="G13" s="35">
        <f>G12/F12*100</f>
        <v>105.36101956476249</v>
      </c>
    </row>
    <row r="14" spans="1:7" ht="29.25" customHeight="1">
      <c r="A14" s="11" t="s">
        <v>6</v>
      </c>
      <c r="B14" s="78">
        <v>57917</v>
      </c>
      <c r="C14" s="63">
        <v>72731</v>
      </c>
      <c r="D14" s="63">
        <v>80022</v>
      </c>
      <c r="E14" s="63">
        <v>85875</v>
      </c>
      <c r="F14" s="63">
        <v>90843</v>
      </c>
      <c r="G14" s="63">
        <v>96778</v>
      </c>
    </row>
    <row r="15" spans="1:7" ht="16.5" customHeight="1">
      <c r="A15" s="10" t="s">
        <v>4</v>
      </c>
      <c r="B15" s="78">
        <v>161.2</v>
      </c>
      <c r="C15" s="34">
        <f>C14/B14*100</f>
        <v>125.57798228499404</v>
      </c>
      <c r="D15" s="35">
        <f>D14/C14*100</f>
        <v>110.02461123867403</v>
      </c>
      <c r="E15" s="35">
        <f>E14/D14*100</f>
        <v>107.31423858438929</v>
      </c>
      <c r="F15" s="35">
        <f>F14/E14*100</f>
        <v>105.78515283842795</v>
      </c>
      <c r="G15" s="35">
        <f>G14/F14*100</f>
        <v>106.53324967251191</v>
      </c>
    </row>
    <row r="16" spans="1:7" ht="17.25" customHeight="1">
      <c r="A16" s="11" t="s">
        <v>7</v>
      </c>
      <c r="B16" s="78">
        <v>39920</v>
      </c>
      <c r="C16" s="63">
        <v>57036</v>
      </c>
      <c r="D16" s="63">
        <v>58116</v>
      </c>
      <c r="E16" s="63">
        <v>60190</v>
      </c>
      <c r="F16" s="63">
        <v>62726</v>
      </c>
      <c r="G16" s="63">
        <v>65301</v>
      </c>
    </row>
    <row r="17" spans="1:7" ht="17.25" customHeight="1">
      <c r="A17" s="10" t="s">
        <v>4</v>
      </c>
      <c r="B17" s="78">
        <v>104.6</v>
      </c>
      <c r="C17" s="34">
        <f>C16/B16*100</f>
        <v>142.87575150300603</v>
      </c>
      <c r="D17" s="35">
        <f>D16/C16*100</f>
        <v>101.89354092152325</v>
      </c>
      <c r="E17" s="35">
        <f>E16/D16*100</f>
        <v>103.56872461972605</v>
      </c>
      <c r="F17" s="35">
        <f>F16/E16*100</f>
        <v>104.21332447250373</v>
      </c>
      <c r="G17" s="35">
        <f>G16/F16*100</f>
        <v>104.10515575678347</v>
      </c>
    </row>
    <row r="18" spans="1:7" ht="28.5">
      <c r="A18" s="12" t="s">
        <v>8</v>
      </c>
      <c r="B18" s="83"/>
      <c r="C18" s="48"/>
      <c r="D18" s="40"/>
      <c r="E18" s="40"/>
      <c r="F18" s="40"/>
      <c r="G18" s="40"/>
    </row>
    <row r="19" spans="1:7" ht="15" customHeight="1">
      <c r="A19" s="13" t="s">
        <v>9</v>
      </c>
      <c r="B19" s="86">
        <v>13.537</v>
      </c>
      <c r="C19" s="52">
        <v>9.107</v>
      </c>
      <c r="D19" s="61">
        <v>12.446</v>
      </c>
      <c r="E19" s="61">
        <v>12.5</v>
      </c>
      <c r="F19" s="61">
        <v>12.631</v>
      </c>
      <c r="G19" s="61">
        <v>12.814</v>
      </c>
    </row>
    <row r="20" spans="1:7" ht="15" customHeight="1">
      <c r="A20" s="10" t="s">
        <v>4</v>
      </c>
      <c r="B20" s="87">
        <v>261.6</v>
      </c>
      <c r="C20" s="34">
        <f>C19/B19*100</f>
        <v>67.27487626505133</v>
      </c>
      <c r="D20" s="35">
        <f>D19/C19*100</f>
        <v>136.66410453497312</v>
      </c>
      <c r="E20" s="35">
        <f>E19/D19*100</f>
        <v>100.43387433713644</v>
      </c>
      <c r="F20" s="35">
        <f>F19/E19*100</f>
        <v>101.048</v>
      </c>
      <c r="G20" s="35">
        <f>G19/F19*100</f>
        <v>101.44881640408518</v>
      </c>
    </row>
    <row r="21" spans="1:7" ht="28.5" customHeight="1">
      <c r="A21" s="14" t="s">
        <v>6</v>
      </c>
      <c r="B21" s="57">
        <v>2.772</v>
      </c>
      <c r="C21" s="64">
        <v>3.075</v>
      </c>
      <c r="D21" s="59">
        <v>3.775</v>
      </c>
      <c r="E21" s="59">
        <v>3.903</v>
      </c>
      <c r="F21" s="59">
        <v>3.974</v>
      </c>
      <c r="G21" s="55">
        <v>4030</v>
      </c>
    </row>
    <row r="22" spans="1:7" ht="15" customHeight="1">
      <c r="A22" s="10" t="s">
        <v>4</v>
      </c>
      <c r="B22" s="83">
        <v>106.3</v>
      </c>
      <c r="C22" s="48">
        <v>100.1</v>
      </c>
      <c r="D22" s="35">
        <f>D21/C21*100</f>
        <v>122.76422764227641</v>
      </c>
      <c r="E22" s="35">
        <f>E21/D21*100</f>
        <v>103.39072847682121</v>
      </c>
      <c r="F22" s="35">
        <f>F21/E21*100</f>
        <v>101.81911350243402</v>
      </c>
      <c r="G22" s="35">
        <f>G21/F21*100</f>
        <v>101409.15953699044</v>
      </c>
    </row>
    <row r="23" spans="1:7" ht="15" customHeight="1">
      <c r="A23" s="14" t="s">
        <v>13</v>
      </c>
      <c r="B23" s="57">
        <v>0.09</v>
      </c>
      <c r="C23" s="64">
        <v>0.086</v>
      </c>
      <c r="D23" s="59">
        <v>0.126</v>
      </c>
      <c r="E23" s="59">
        <v>0.1</v>
      </c>
      <c r="F23" s="59">
        <v>0.105</v>
      </c>
      <c r="G23" s="59">
        <v>0.113</v>
      </c>
    </row>
    <row r="24" spans="1:7" ht="15">
      <c r="A24" s="10" t="s">
        <v>4</v>
      </c>
      <c r="B24" s="83">
        <v>0.91</v>
      </c>
      <c r="C24" s="48">
        <v>100</v>
      </c>
      <c r="D24" s="35">
        <f>D23/C23*100</f>
        <v>146.51162790697677</v>
      </c>
      <c r="E24" s="35">
        <f>E23/D23*100</f>
        <v>79.36507936507937</v>
      </c>
      <c r="F24" s="35">
        <f>F23/E23*100</f>
        <v>104.99999999999999</v>
      </c>
      <c r="G24" s="35">
        <f>G23/F23*100</f>
        <v>107.61904761904763</v>
      </c>
    </row>
    <row r="25" spans="1:7" ht="15">
      <c r="A25" s="13" t="s">
        <v>10</v>
      </c>
      <c r="B25" s="86">
        <v>0.664</v>
      </c>
      <c r="C25" s="61">
        <v>0.793</v>
      </c>
      <c r="D25" s="61">
        <v>0.631</v>
      </c>
      <c r="E25" s="61">
        <v>0.652</v>
      </c>
      <c r="F25" s="61">
        <v>0.687</v>
      </c>
      <c r="G25" s="61">
        <v>0.738</v>
      </c>
    </row>
    <row r="26" spans="1:7" ht="15">
      <c r="A26" s="10" t="s">
        <v>4</v>
      </c>
      <c r="B26" s="78">
        <v>18.7</v>
      </c>
      <c r="C26" s="34">
        <f>C25/B25*100</f>
        <v>119.42771084337349</v>
      </c>
      <c r="D26" s="35">
        <f>D25/C25*100</f>
        <v>79.57124842370744</v>
      </c>
      <c r="E26" s="35">
        <v>106</v>
      </c>
      <c r="F26" s="35">
        <v>104.7</v>
      </c>
      <c r="G26" s="35">
        <v>102.9</v>
      </c>
    </row>
    <row r="27" spans="1:7" ht="39" customHeight="1">
      <c r="A27" s="13" t="s">
        <v>11</v>
      </c>
      <c r="B27" s="88">
        <v>0.099</v>
      </c>
      <c r="C27" s="36">
        <v>0.095</v>
      </c>
      <c r="D27" s="36">
        <v>0.22</v>
      </c>
      <c r="E27" s="36">
        <v>0.233</v>
      </c>
      <c r="F27" s="36">
        <v>0.246</v>
      </c>
      <c r="G27" s="36">
        <v>0.253</v>
      </c>
    </row>
    <row r="28" spans="1:7" ht="15">
      <c r="A28" s="10" t="s">
        <v>4</v>
      </c>
      <c r="B28" s="78">
        <v>661</v>
      </c>
      <c r="C28" s="34">
        <f>C27/B27*100</f>
        <v>95.95959595959596</v>
      </c>
      <c r="D28" s="35">
        <f>D27/C27*100</f>
        <v>231.57894736842107</v>
      </c>
      <c r="E28" s="35">
        <f>E27/D27*100</f>
        <v>105.9090909090909</v>
      </c>
      <c r="F28" s="35">
        <f>F27/E27*100</f>
        <v>105.5793991416309</v>
      </c>
      <c r="G28" s="35">
        <f>G27/F27*100</f>
        <v>102.84552845528457</v>
      </c>
    </row>
    <row r="29" spans="1:7" ht="30">
      <c r="A29" s="14" t="s">
        <v>6</v>
      </c>
      <c r="B29" s="57">
        <v>0.09</v>
      </c>
      <c r="C29" s="65">
        <v>0.093</v>
      </c>
      <c r="D29" s="66">
        <v>0.218</v>
      </c>
      <c r="E29" s="66">
        <v>0.231</v>
      </c>
      <c r="F29" s="66">
        <v>0.244</v>
      </c>
      <c r="G29" s="66">
        <v>0.25</v>
      </c>
    </row>
    <row r="30" spans="1:7" ht="15">
      <c r="A30" s="10" t="s">
        <v>57</v>
      </c>
      <c r="B30" s="83">
        <v>660</v>
      </c>
      <c r="C30" s="35">
        <f>C29/B29*100</f>
        <v>103.33333333333334</v>
      </c>
      <c r="D30" s="35">
        <f>D29/C29*100</f>
        <v>234.40860215053766</v>
      </c>
      <c r="E30" s="35">
        <f>E29/D29*100</f>
        <v>105.96330275229357</v>
      </c>
      <c r="F30" s="35">
        <f>F29/E29*100</f>
        <v>105.62770562770562</v>
      </c>
      <c r="G30" s="35">
        <f>G29/F29*100</f>
        <v>102.45901639344261</v>
      </c>
    </row>
    <row r="31" spans="1:7" ht="15">
      <c r="A31" s="14" t="s">
        <v>13</v>
      </c>
      <c r="B31" s="57">
        <f>B27-B29</f>
        <v>0.009000000000000008</v>
      </c>
      <c r="C31" s="65">
        <v>0.002</v>
      </c>
      <c r="D31" s="66">
        <v>0.002</v>
      </c>
      <c r="E31" s="66">
        <v>0.002</v>
      </c>
      <c r="F31" s="66">
        <v>0.002</v>
      </c>
      <c r="G31" s="66">
        <v>0.002</v>
      </c>
    </row>
    <row r="32" spans="1:7" ht="15">
      <c r="A32" s="10" t="s">
        <v>58</v>
      </c>
      <c r="B32" s="83">
        <v>60</v>
      </c>
      <c r="C32" s="49">
        <f>C31/B31*100</f>
        <v>22.222222222222204</v>
      </c>
      <c r="D32" s="35">
        <f>D31/C31*100</f>
        <v>100</v>
      </c>
      <c r="E32" s="35">
        <f>E31/D31*100</f>
        <v>100</v>
      </c>
      <c r="F32" s="35">
        <f>F31/E31*100</f>
        <v>100</v>
      </c>
      <c r="G32" s="35">
        <f>G31/F31*100</f>
        <v>100</v>
      </c>
    </row>
    <row r="33" spans="1:8" ht="15">
      <c r="A33" s="13" t="s">
        <v>12</v>
      </c>
      <c r="B33" s="88">
        <v>0.108</v>
      </c>
      <c r="C33" s="53">
        <v>0.05</v>
      </c>
      <c r="D33" s="53">
        <v>0.047</v>
      </c>
      <c r="E33" s="53">
        <v>0.049</v>
      </c>
      <c r="F33" s="53">
        <v>0.052</v>
      </c>
      <c r="G33" s="53">
        <v>0.054</v>
      </c>
      <c r="H33" s="4"/>
    </row>
    <row r="34" spans="1:7" ht="15">
      <c r="A34" s="10" t="s">
        <v>4</v>
      </c>
      <c r="B34" s="78">
        <v>100.9</v>
      </c>
      <c r="C34" s="34">
        <f>C33/B33*100</f>
        <v>46.296296296296305</v>
      </c>
      <c r="D34" s="35">
        <f>D33/C33*100</f>
        <v>94</v>
      </c>
      <c r="E34" s="35">
        <f>E33/D33*100</f>
        <v>104.25531914893618</v>
      </c>
      <c r="F34" s="35">
        <f>F33/E33*100</f>
        <v>106.12244897959182</v>
      </c>
      <c r="G34" s="35">
        <f>G33/F33*100</f>
        <v>103.84615384615385</v>
      </c>
    </row>
    <row r="35" spans="1:7" ht="15">
      <c r="A35" s="14" t="s">
        <v>13</v>
      </c>
      <c r="B35" s="89">
        <f aca="true" t="shared" si="0" ref="B35:G35">B33</f>
        <v>0.108</v>
      </c>
      <c r="C35" s="67">
        <f t="shared" si="0"/>
        <v>0.05</v>
      </c>
      <c r="D35" s="68">
        <f t="shared" si="0"/>
        <v>0.047</v>
      </c>
      <c r="E35" s="68">
        <f t="shared" si="0"/>
        <v>0.049</v>
      </c>
      <c r="F35" s="68">
        <f t="shared" si="0"/>
        <v>0.052</v>
      </c>
      <c r="G35" s="68">
        <f t="shared" si="0"/>
        <v>0.054</v>
      </c>
    </row>
    <row r="36" spans="1:7" ht="15">
      <c r="A36" s="10" t="s">
        <v>4</v>
      </c>
      <c r="B36" s="90">
        <v>101.3</v>
      </c>
      <c r="C36" s="35">
        <f>C35/B35*100</f>
        <v>46.296296296296305</v>
      </c>
      <c r="D36" s="35">
        <f>D35/C35*100</f>
        <v>94</v>
      </c>
      <c r="E36" s="35">
        <f>E35/D35*100</f>
        <v>104.25531914893618</v>
      </c>
      <c r="F36" s="35">
        <f>F35/E35*100</f>
        <v>106.12244897959182</v>
      </c>
      <c r="G36" s="35">
        <f>G35/F35*100</f>
        <v>103.84615384615385</v>
      </c>
    </row>
    <row r="37" spans="1:7" ht="15">
      <c r="A37" s="13" t="s">
        <v>14</v>
      </c>
      <c r="B37" s="88">
        <v>0.158</v>
      </c>
      <c r="C37" s="36">
        <v>0.103</v>
      </c>
      <c r="D37" s="36">
        <v>0.087</v>
      </c>
      <c r="E37" s="36">
        <v>0.09</v>
      </c>
      <c r="F37" s="36">
        <v>0.099</v>
      </c>
      <c r="G37" s="36">
        <v>0.104</v>
      </c>
    </row>
    <row r="38" spans="1:7" ht="15">
      <c r="A38" s="10" t="s">
        <v>4</v>
      </c>
      <c r="B38" s="78">
        <v>84.9</v>
      </c>
      <c r="C38" s="34">
        <f>C37/B37*100</f>
        <v>65.18987341772151</v>
      </c>
      <c r="D38" s="35">
        <f>D37/C37*100</f>
        <v>84.46601941747572</v>
      </c>
      <c r="E38" s="35">
        <f>E37/D37*100</f>
        <v>103.44827586206897</v>
      </c>
      <c r="F38" s="35">
        <f>F37/E37*100</f>
        <v>110.00000000000001</v>
      </c>
      <c r="G38" s="35">
        <f>G37/F37*100</f>
        <v>105.05050505050504</v>
      </c>
    </row>
    <row r="39" spans="1:7" ht="15.75" customHeight="1">
      <c r="A39" s="14" t="s">
        <v>13</v>
      </c>
      <c r="B39" s="88">
        <f>B37</f>
        <v>0.158</v>
      </c>
      <c r="C39" s="36">
        <v>0.103</v>
      </c>
      <c r="D39" s="36">
        <v>0.087</v>
      </c>
      <c r="E39" s="36">
        <v>0.09</v>
      </c>
      <c r="F39" s="36">
        <v>0.099</v>
      </c>
      <c r="G39" s="36">
        <v>0.104</v>
      </c>
    </row>
    <row r="40" spans="1:7" ht="15.75" customHeight="1">
      <c r="A40" s="10" t="s">
        <v>4</v>
      </c>
      <c r="B40" s="78">
        <v>84.9</v>
      </c>
      <c r="C40" s="34">
        <f>C39/B39*100</f>
        <v>65.18987341772151</v>
      </c>
      <c r="D40" s="35">
        <f>D39/C39*100</f>
        <v>84.46601941747572</v>
      </c>
      <c r="E40" s="35">
        <f>E39/D39*100</f>
        <v>103.44827586206897</v>
      </c>
      <c r="F40" s="35">
        <f>F39/E39*100</f>
        <v>110.00000000000001</v>
      </c>
      <c r="G40" s="35">
        <f>G39/F39*100</f>
        <v>105.05050505050504</v>
      </c>
    </row>
    <row r="41" spans="1:7" ht="15.75" customHeight="1">
      <c r="A41" s="15" t="s">
        <v>15</v>
      </c>
      <c r="B41" s="91">
        <v>0.016</v>
      </c>
      <c r="C41" s="52">
        <v>0.018</v>
      </c>
      <c r="D41" s="37">
        <v>0.019</v>
      </c>
      <c r="E41" s="37">
        <v>0.02</v>
      </c>
      <c r="F41" s="37">
        <f>E41+0.001</f>
        <v>0.021</v>
      </c>
      <c r="G41" s="37">
        <f>F41+0.001</f>
        <v>0.022000000000000002</v>
      </c>
    </row>
    <row r="42" spans="1:7" ht="15.75" customHeight="1">
      <c r="A42" s="10" t="s">
        <v>4</v>
      </c>
      <c r="B42" s="91">
        <v>100</v>
      </c>
      <c r="C42" s="34">
        <f>C41/B41*100</f>
        <v>112.5</v>
      </c>
      <c r="D42" s="35">
        <f>D41/C41*100</f>
        <v>105.55555555555556</v>
      </c>
      <c r="E42" s="35">
        <f>E41/D41*100</f>
        <v>105.26315789473684</v>
      </c>
      <c r="F42" s="35">
        <f>F41/E41*100</f>
        <v>105</v>
      </c>
      <c r="G42" s="35">
        <f>G41/F41*100</f>
        <v>104.76190476190477</v>
      </c>
    </row>
    <row r="43" spans="1:7" ht="15.75" customHeight="1">
      <c r="A43" s="14" t="s">
        <v>13</v>
      </c>
      <c r="B43" s="91">
        <f>B41</f>
        <v>0.016</v>
      </c>
      <c r="C43" s="52">
        <v>0.018</v>
      </c>
      <c r="D43" s="37">
        <v>0.019</v>
      </c>
      <c r="E43" s="37">
        <v>0.02</v>
      </c>
      <c r="F43" s="37">
        <f>E43+0.001</f>
        <v>0.021</v>
      </c>
      <c r="G43" s="37">
        <f>F43+0.001</f>
        <v>0.022000000000000002</v>
      </c>
    </row>
    <row r="44" spans="1:7" ht="15.75" customHeight="1">
      <c r="A44" s="10" t="s">
        <v>4</v>
      </c>
      <c r="B44" s="91">
        <v>114.3</v>
      </c>
      <c r="C44" s="34">
        <f>C43/B43*100</f>
        <v>112.5</v>
      </c>
      <c r="D44" s="35">
        <f>D43/C43*100</f>
        <v>105.55555555555556</v>
      </c>
      <c r="E44" s="35">
        <f>E43/D43*100</f>
        <v>105.26315789473684</v>
      </c>
      <c r="F44" s="35">
        <f>F43/E43*100</f>
        <v>105</v>
      </c>
      <c r="G44" s="35">
        <f>G43/F43*100</f>
        <v>104.76190476190477</v>
      </c>
    </row>
    <row r="45" spans="1:7" ht="16.5" customHeight="1">
      <c r="A45" s="13" t="s">
        <v>26</v>
      </c>
      <c r="B45" s="86">
        <v>0.149</v>
      </c>
      <c r="C45" s="61">
        <v>0.276</v>
      </c>
      <c r="D45" s="61">
        <v>0.277</v>
      </c>
      <c r="E45" s="61">
        <v>0.28</v>
      </c>
      <c r="F45" s="61">
        <v>0.281</v>
      </c>
      <c r="G45" s="61">
        <v>0.282</v>
      </c>
    </row>
    <row r="46" spans="1:7" ht="16.5" customHeight="1">
      <c r="A46" s="10" t="s">
        <v>4</v>
      </c>
      <c r="B46" s="78">
        <v>99.3</v>
      </c>
      <c r="C46" s="34">
        <f>C45/B45*100</f>
        <v>185.2348993288591</v>
      </c>
      <c r="D46" s="35">
        <f>D45/C45*100</f>
        <v>100.36231884057972</v>
      </c>
      <c r="E46" s="35">
        <f>E45/D45*100</f>
        <v>101.08303249097472</v>
      </c>
      <c r="F46" s="35">
        <f>F45/E45*100</f>
        <v>100.35714285714286</v>
      </c>
      <c r="G46" s="35">
        <f>G45/F45*100</f>
        <v>100.35587188612098</v>
      </c>
    </row>
    <row r="47" spans="1:7" ht="15">
      <c r="A47" s="14" t="s">
        <v>13</v>
      </c>
      <c r="B47" s="92">
        <v>0.14</v>
      </c>
      <c r="C47" s="61">
        <v>0.265</v>
      </c>
      <c r="D47" s="61">
        <v>0.266</v>
      </c>
      <c r="E47" s="61">
        <v>0.268</v>
      </c>
      <c r="F47" s="61">
        <v>0.269</v>
      </c>
      <c r="G47" s="61">
        <v>0.27</v>
      </c>
    </row>
    <row r="48" spans="1:7" ht="15">
      <c r="A48" s="10" t="s">
        <v>4</v>
      </c>
      <c r="B48" s="93">
        <v>128</v>
      </c>
      <c r="C48" s="34">
        <f>C47/B47*100</f>
        <v>189.28571428571428</v>
      </c>
      <c r="D48" s="35">
        <f>D47/C47*100</f>
        <v>100.37735849056604</v>
      </c>
      <c r="E48" s="35">
        <f>E47/D47*100</f>
        <v>100.75187969924812</v>
      </c>
      <c r="F48" s="35">
        <f>F47/E47*100</f>
        <v>100.37313432835822</v>
      </c>
      <c r="G48" s="35">
        <f>G47/F47*100</f>
        <v>100.3717472118959</v>
      </c>
    </row>
    <row r="49" spans="1:7" ht="15">
      <c r="A49" s="13" t="s">
        <v>27</v>
      </c>
      <c r="B49" s="86">
        <v>0.497</v>
      </c>
      <c r="C49" s="61">
        <v>0.629</v>
      </c>
      <c r="D49" s="61">
        <v>0.632</v>
      </c>
      <c r="E49" s="61">
        <v>0.634</v>
      </c>
      <c r="F49" s="61">
        <v>0.635</v>
      </c>
      <c r="G49" s="61">
        <v>0.638</v>
      </c>
    </row>
    <row r="50" spans="1:7" ht="15">
      <c r="A50" s="10" t="s">
        <v>4</v>
      </c>
      <c r="B50" s="78">
        <v>114.3</v>
      </c>
      <c r="C50" s="34">
        <f>C49/B49*100</f>
        <v>126.55935613682092</v>
      </c>
      <c r="D50" s="35">
        <f>D49/C49*100</f>
        <v>100.47694753577106</v>
      </c>
      <c r="E50" s="35">
        <f>E49/D49*100</f>
        <v>100.31645569620254</v>
      </c>
      <c r="F50" s="35">
        <f>F49/E49*100</f>
        <v>100.15772870662461</v>
      </c>
      <c r="G50" s="35">
        <f>G49/F49*100</f>
        <v>100.47244094488188</v>
      </c>
    </row>
    <row r="51" spans="1:7" ht="30" customHeight="1">
      <c r="A51" s="14" t="s">
        <v>6</v>
      </c>
      <c r="B51" s="91">
        <v>0.283</v>
      </c>
      <c r="C51" s="37">
        <v>0.399</v>
      </c>
      <c r="D51" s="37">
        <v>0.402</v>
      </c>
      <c r="E51" s="37">
        <v>0.403</v>
      </c>
      <c r="F51" s="37">
        <v>0.404</v>
      </c>
      <c r="G51" s="37">
        <v>0.406</v>
      </c>
    </row>
    <row r="52" spans="1:7" ht="18" customHeight="1">
      <c r="A52" s="10" t="s">
        <v>4</v>
      </c>
      <c r="B52" s="93">
        <v>128.4</v>
      </c>
      <c r="C52" s="35">
        <v>128.4</v>
      </c>
      <c r="D52" s="35">
        <f>D51/C51*100</f>
        <v>100.75187969924812</v>
      </c>
      <c r="E52" s="35">
        <v>107.8</v>
      </c>
      <c r="F52" s="35">
        <v>105.3</v>
      </c>
      <c r="G52" s="35">
        <v>104.4</v>
      </c>
    </row>
    <row r="53" spans="1:7" ht="15">
      <c r="A53" s="14" t="s">
        <v>13</v>
      </c>
      <c r="B53" s="94">
        <f>B49-B51</f>
        <v>0.21400000000000002</v>
      </c>
      <c r="C53" s="37">
        <v>0.23</v>
      </c>
      <c r="D53" s="37">
        <v>0.231</v>
      </c>
      <c r="E53" s="37">
        <v>0.231</v>
      </c>
      <c r="F53" s="37">
        <v>0.231</v>
      </c>
      <c r="G53" s="37">
        <v>0.231</v>
      </c>
    </row>
    <row r="54" spans="1:7" ht="15">
      <c r="A54" s="10" t="s">
        <v>4</v>
      </c>
      <c r="B54" s="95">
        <v>128.4</v>
      </c>
      <c r="C54" s="34">
        <f>C53/B53*100</f>
        <v>107.4766355140187</v>
      </c>
      <c r="D54" s="35">
        <f>D53/C53*100</f>
        <v>100.43478260869566</v>
      </c>
      <c r="E54" s="35">
        <f>E53/D53*100</f>
        <v>100</v>
      </c>
      <c r="F54" s="35">
        <f>F53/E53*100</f>
        <v>100</v>
      </c>
      <c r="G54" s="35">
        <f>G53/F53*100</f>
        <v>100</v>
      </c>
    </row>
    <row r="55" spans="1:7" ht="15">
      <c r="A55" s="13" t="s">
        <v>16</v>
      </c>
      <c r="B55" s="96">
        <v>439</v>
      </c>
      <c r="C55" s="69">
        <v>439</v>
      </c>
      <c r="D55" s="69">
        <v>439</v>
      </c>
      <c r="E55" s="69">
        <v>440</v>
      </c>
      <c r="F55" s="69">
        <v>440</v>
      </c>
      <c r="G55" s="69">
        <v>440</v>
      </c>
    </row>
    <row r="56" spans="1:7" ht="15">
      <c r="A56" s="10" t="s">
        <v>4</v>
      </c>
      <c r="B56" s="93">
        <v>100.9</v>
      </c>
      <c r="C56" s="34">
        <f>C55/B55*100</f>
        <v>100</v>
      </c>
      <c r="D56" s="35">
        <f>D55/C55*100</f>
        <v>100</v>
      </c>
      <c r="E56" s="35">
        <f>E55/D55*100</f>
        <v>100.22779043280184</v>
      </c>
      <c r="F56" s="35">
        <f>F55/E55*100</f>
        <v>100</v>
      </c>
      <c r="G56" s="35">
        <f>G55/F55*100</f>
        <v>100</v>
      </c>
    </row>
    <row r="57" spans="1:7" ht="16.5" customHeight="1">
      <c r="A57" s="14" t="s">
        <v>13</v>
      </c>
      <c r="B57" s="97">
        <f>B55</f>
        <v>439</v>
      </c>
      <c r="C57" s="69">
        <v>439</v>
      </c>
      <c r="D57" s="69">
        <v>439</v>
      </c>
      <c r="E57" s="69">
        <v>440</v>
      </c>
      <c r="F57" s="69">
        <v>440</v>
      </c>
      <c r="G57" s="69">
        <v>440</v>
      </c>
    </row>
    <row r="58" spans="1:7" ht="16.5" customHeight="1">
      <c r="A58" s="10" t="s">
        <v>4</v>
      </c>
      <c r="B58" s="98">
        <f>B56</f>
        <v>100.9</v>
      </c>
      <c r="C58" s="34">
        <f>C57/B57*100</f>
        <v>100</v>
      </c>
      <c r="D58" s="35">
        <f>D57/C57*100</f>
        <v>100</v>
      </c>
      <c r="E58" s="35">
        <f>E57/D57*100</f>
        <v>100.22779043280184</v>
      </c>
      <c r="F58" s="35">
        <f>F57/E57*100</f>
        <v>100</v>
      </c>
      <c r="G58" s="35">
        <f>G57/F57*100</f>
        <v>100</v>
      </c>
    </row>
    <row r="59" spans="1:7" ht="28.5">
      <c r="A59" s="16" t="s">
        <v>17</v>
      </c>
      <c r="B59" s="83"/>
      <c r="C59" s="48"/>
      <c r="D59" s="38"/>
      <c r="E59" s="38"/>
      <c r="F59" s="38"/>
      <c r="G59" s="38"/>
    </row>
    <row r="60" spans="1:7" ht="14.25" customHeight="1">
      <c r="A60" s="13" t="s">
        <v>18</v>
      </c>
      <c r="B60" s="97">
        <v>369</v>
      </c>
      <c r="C60" s="70">
        <v>371</v>
      </c>
      <c r="D60" s="56">
        <v>310</v>
      </c>
      <c r="E60" s="56">
        <v>311</v>
      </c>
      <c r="F60" s="56">
        <v>312</v>
      </c>
      <c r="G60" s="56">
        <v>313</v>
      </c>
    </row>
    <row r="61" spans="1:7" ht="14.25" customHeight="1">
      <c r="A61" s="10" t="s">
        <v>4</v>
      </c>
      <c r="B61" s="98">
        <v>98</v>
      </c>
      <c r="C61" s="40">
        <f>C60/B60*100</f>
        <v>100.54200542005421</v>
      </c>
      <c r="D61" s="40">
        <f>D60/C60*100</f>
        <v>83.55795148247978</v>
      </c>
      <c r="E61" s="40">
        <f>E60/D60*100</f>
        <v>100.32258064516128</v>
      </c>
      <c r="F61" s="40">
        <f>F60/E60*100</f>
        <v>100.32154340836013</v>
      </c>
      <c r="G61" s="40">
        <f>G60/F60*100</f>
        <v>100.32051282051282</v>
      </c>
    </row>
    <row r="62" spans="1:8" ht="30">
      <c r="A62" s="14" t="s">
        <v>6</v>
      </c>
      <c r="B62" s="97">
        <v>196</v>
      </c>
      <c r="C62" s="70">
        <v>198</v>
      </c>
      <c r="D62" s="56">
        <v>137</v>
      </c>
      <c r="E62" s="56">
        <v>138</v>
      </c>
      <c r="F62" s="56">
        <v>139</v>
      </c>
      <c r="G62" s="56">
        <v>140</v>
      </c>
      <c r="H62" s="5"/>
    </row>
    <row r="63" spans="1:7" ht="15">
      <c r="A63" s="10" t="s">
        <v>57</v>
      </c>
      <c r="B63" s="83">
        <v>93</v>
      </c>
      <c r="C63" s="40">
        <f>C62/B62*100</f>
        <v>101.0204081632653</v>
      </c>
      <c r="D63" s="40">
        <f>D62/C62*100</f>
        <v>69.1919191919192</v>
      </c>
      <c r="E63" s="40">
        <f>E62/D62*100</f>
        <v>100.72992700729928</v>
      </c>
      <c r="F63" s="40">
        <f>F62/E62*100</f>
        <v>100.72463768115942</v>
      </c>
      <c r="G63" s="40">
        <f>G62/F62*100</f>
        <v>100.71942446043165</v>
      </c>
    </row>
    <row r="64" spans="1:7" ht="14.25" customHeight="1">
      <c r="A64" s="14" t="s">
        <v>13</v>
      </c>
      <c r="B64" s="97">
        <f>B60-B62</f>
        <v>173</v>
      </c>
      <c r="C64" s="70">
        <v>173</v>
      </c>
      <c r="D64" s="56">
        <v>173</v>
      </c>
      <c r="E64" s="56">
        <v>173.26357601480032</v>
      </c>
      <c r="F64" s="56">
        <v>173.3200565894004</v>
      </c>
      <c r="G64" s="56">
        <v>173.37653716400044</v>
      </c>
    </row>
    <row r="65" spans="1:7" ht="14.25" customHeight="1">
      <c r="A65" s="10" t="s">
        <v>4</v>
      </c>
      <c r="B65" s="83">
        <v>0.94</v>
      </c>
      <c r="C65" s="40">
        <f>C64/B64*100</f>
        <v>100</v>
      </c>
      <c r="D65" s="40">
        <f>D64/C64*100</f>
        <v>100</v>
      </c>
      <c r="E65" s="40">
        <f>E64/D64*100</f>
        <v>100.15235607791925</v>
      </c>
      <c r="F65" s="40">
        <f>F64/E64*100</f>
        <v>100.0325980658481</v>
      </c>
      <c r="G65" s="40">
        <f>G64/F64*100</f>
        <v>100.03258744297196</v>
      </c>
    </row>
    <row r="66" spans="1:7" ht="30">
      <c r="A66" s="27" t="s">
        <v>56</v>
      </c>
      <c r="B66" s="83">
        <v>92</v>
      </c>
      <c r="C66" s="48">
        <v>93</v>
      </c>
      <c r="D66" s="38">
        <v>100</v>
      </c>
      <c r="E66" s="39">
        <v>100</v>
      </c>
      <c r="F66" s="39">
        <v>101</v>
      </c>
      <c r="G66" s="39">
        <v>101</v>
      </c>
    </row>
    <row r="67" spans="1:7" ht="15">
      <c r="A67" s="10" t="s">
        <v>60</v>
      </c>
      <c r="B67" s="98">
        <v>110</v>
      </c>
      <c r="C67" s="40">
        <f>C66/B66*100</f>
        <v>101.08695652173914</v>
      </c>
      <c r="D67" s="40">
        <f>D66/C66*100</f>
        <v>107.5268817204301</v>
      </c>
      <c r="E67" s="40">
        <f>E66/D66*100</f>
        <v>100</v>
      </c>
      <c r="F67" s="40">
        <f>F66/E66*100</f>
        <v>101</v>
      </c>
      <c r="G67" s="40">
        <f>G66/F66*100</f>
        <v>100</v>
      </c>
    </row>
    <row r="68" spans="1:7" ht="45">
      <c r="A68" s="28" t="s">
        <v>6</v>
      </c>
      <c r="B68" s="83">
        <v>56</v>
      </c>
      <c r="C68" s="70">
        <v>56</v>
      </c>
      <c r="D68" s="56">
        <v>62</v>
      </c>
      <c r="E68" s="56">
        <v>62</v>
      </c>
      <c r="F68" s="56">
        <v>63</v>
      </c>
      <c r="G68" s="56">
        <v>63</v>
      </c>
    </row>
    <row r="69" spans="1:7" ht="15">
      <c r="A69" s="10" t="s">
        <v>57</v>
      </c>
      <c r="B69" s="98"/>
      <c r="C69" s="40">
        <f>C68/B68*100</f>
        <v>100</v>
      </c>
      <c r="D69" s="40">
        <f>D68/C68*100</f>
        <v>110.71428571428572</v>
      </c>
      <c r="E69" s="40">
        <f>E68/D68*100</f>
        <v>100</v>
      </c>
      <c r="F69" s="40">
        <f>F68/E68*100</f>
        <v>101.61290322580645</v>
      </c>
      <c r="G69" s="40">
        <f>G68/F68*100</f>
        <v>100</v>
      </c>
    </row>
    <row r="70" spans="1:7" ht="14.25" customHeight="1">
      <c r="A70" s="28" t="s">
        <v>13</v>
      </c>
      <c r="B70" s="97">
        <v>36</v>
      </c>
      <c r="C70" s="70">
        <v>37</v>
      </c>
      <c r="D70" s="56">
        <v>38</v>
      </c>
      <c r="E70" s="56">
        <v>38</v>
      </c>
      <c r="F70" s="56">
        <v>38</v>
      </c>
      <c r="G70" s="56">
        <v>38</v>
      </c>
    </row>
    <row r="71" spans="1:7" ht="14.25" customHeight="1">
      <c r="A71" s="10" t="s">
        <v>4</v>
      </c>
      <c r="B71" s="83"/>
      <c r="C71" s="40">
        <f>C70/B70*100</f>
        <v>102.77777777777777</v>
      </c>
      <c r="D71" s="40">
        <f>D70/C70*100</f>
        <v>102.7027027027027</v>
      </c>
      <c r="E71" s="40">
        <f>E70/D70*100</f>
        <v>100</v>
      </c>
      <c r="F71" s="40">
        <f>F70/E70*100</f>
        <v>100</v>
      </c>
      <c r="G71" s="40">
        <f>G70/F70*100</f>
        <v>100</v>
      </c>
    </row>
    <row r="72" spans="1:7" ht="14.25" customHeight="1">
      <c r="A72" s="13" t="s">
        <v>19</v>
      </c>
      <c r="B72" s="83">
        <v>190</v>
      </c>
      <c r="C72" s="48">
        <v>190</v>
      </c>
      <c r="D72" s="39">
        <v>209</v>
      </c>
      <c r="E72" s="39">
        <v>215</v>
      </c>
      <c r="F72" s="39">
        <v>229</v>
      </c>
      <c r="G72" s="39">
        <v>235</v>
      </c>
    </row>
    <row r="73" spans="1:7" ht="14.25" customHeight="1">
      <c r="A73" s="10" t="s">
        <v>4</v>
      </c>
      <c r="B73" s="98">
        <v>113</v>
      </c>
      <c r="C73" s="49">
        <v>100</v>
      </c>
      <c r="D73" s="40">
        <f>D72/C72*100</f>
        <v>110.00000000000001</v>
      </c>
      <c r="E73" s="40">
        <f>E72/D72*100</f>
        <v>102.87081339712918</v>
      </c>
      <c r="F73" s="40">
        <f>F72/E72*100</f>
        <v>106.51162790697674</v>
      </c>
      <c r="G73" s="40">
        <f>G72/F72*100</f>
        <v>102.62008733624455</v>
      </c>
    </row>
    <row r="74" spans="1:7" ht="14.25" customHeight="1">
      <c r="A74" s="14" t="s">
        <v>13</v>
      </c>
      <c r="B74" s="83">
        <v>190</v>
      </c>
      <c r="C74" s="48">
        <v>190</v>
      </c>
      <c r="D74" s="39">
        <v>209</v>
      </c>
      <c r="E74" s="39">
        <v>215</v>
      </c>
      <c r="F74" s="39">
        <v>229</v>
      </c>
      <c r="G74" s="39">
        <v>235</v>
      </c>
    </row>
    <row r="75" spans="1:7" ht="14.25" customHeight="1">
      <c r="A75" s="10" t="s">
        <v>58</v>
      </c>
      <c r="B75" s="98">
        <v>113</v>
      </c>
      <c r="C75" s="49">
        <v>100</v>
      </c>
      <c r="D75" s="40">
        <f>D74/C74*100</f>
        <v>110.00000000000001</v>
      </c>
      <c r="E75" s="40">
        <f>E74/D74*100</f>
        <v>102.87081339712918</v>
      </c>
      <c r="F75" s="40">
        <f>F74/E74*100</f>
        <v>106.51162790697674</v>
      </c>
      <c r="G75" s="40">
        <f>G74/F74*100</f>
        <v>102.62008733624455</v>
      </c>
    </row>
    <row r="76" spans="1:7" ht="14.25" customHeight="1">
      <c r="A76" s="13" t="s">
        <v>28</v>
      </c>
      <c r="B76" s="97">
        <v>7000</v>
      </c>
      <c r="C76" s="71">
        <v>8400</v>
      </c>
      <c r="D76" s="39">
        <v>8400</v>
      </c>
      <c r="E76" s="39">
        <v>8414</v>
      </c>
      <c r="F76" s="39">
        <v>8427</v>
      </c>
      <c r="G76" s="39">
        <v>8440</v>
      </c>
    </row>
    <row r="77" spans="1:7" ht="14.25" customHeight="1">
      <c r="A77" s="10" t="s">
        <v>4</v>
      </c>
      <c r="B77" s="98"/>
      <c r="C77" s="40">
        <f>C76/B76*100</f>
        <v>120</v>
      </c>
      <c r="D77" s="40">
        <f>D76/C76*100</f>
        <v>100</v>
      </c>
      <c r="E77" s="40">
        <f>E76/D76*100</f>
        <v>100.16666666666667</v>
      </c>
      <c r="F77" s="40">
        <f>F76/E76*100</f>
        <v>100.15450439743286</v>
      </c>
      <c r="G77" s="40">
        <f>G76/F76*100</f>
        <v>100.15426604960247</v>
      </c>
    </row>
    <row r="78" spans="1:7" ht="14.25" customHeight="1">
      <c r="A78" s="14" t="s">
        <v>13</v>
      </c>
      <c r="B78" s="97">
        <f aca="true" t="shared" si="1" ref="B78:G78">B76</f>
        <v>7000</v>
      </c>
      <c r="C78" s="56">
        <f t="shared" si="1"/>
        <v>8400</v>
      </c>
      <c r="D78" s="56">
        <f t="shared" si="1"/>
        <v>8400</v>
      </c>
      <c r="E78" s="56">
        <f t="shared" si="1"/>
        <v>8414</v>
      </c>
      <c r="F78" s="56">
        <f t="shared" si="1"/>
        <v>8427</v>
      </c>
      <c r="G78" s="56">
        <f t="shared" si="1"/>
        <v>8440</v>
      </c>
    </row>
    <row r="79" spans="1:8" ht="14.25" customHeight="1">
      <c r="A79" s="29" t="s">
        <v>59</v>
      </c>
      <c r="B79" s="98"/>
      <c r="C79" s="40">
        <f>C78/B78*100</f>
        <v>120</v>
      </c>
      <c r="D79" s="40">
        <f>D78/C78*100</f>
        <v>100</v>
      </c>
      <c r="E79" s="40">
        <f>E78/D78*100</f>
        <v>100.16666666666667</v>
      </c>
      <c r="F79" s="40">
        <f>F78/E78*100</f>
        <v>100.15450439743286</v>
      </c>
      <c r="G79" s="40">
        <f>G78/F78*100</f>
        <v>100.15426604960247</v>
      </c>
      <c r="H79" s="3"/>
    </row>
    <row r="80" spans="1:7" ht="15">
      <c r="A80" s="17" t="s">
        <v>55</v>
      </c>
      <c r="B80" s="99">
        <v>4.95</v>
      </c>
      <c r="C80" s="72">
        <v>5</v>
      </c>
      <c r="D80" s="72">
        <v>5.2</v>
      </c>
      <c r="E80" s="72">
        <v>5.4</v>
      </c>
      <c r="F80" s="72">
        <v>5.6</v>
      </c>
      <c r="G80" s="72">
        <v>5.8</v>
      </c>
    </row>
    <row r="81" spans="1:7" ht="12.75">
      <c r="A81" s="8" t="s">
        <v>43</v>
      </c>
      <c r="B81" s="78">
        <v>106</v>
      </c>
      <c r="C81" s="34">
        <f>C80/B80*100</f>
        <v>101.01010101010101</v>
      </c>
      <c r="D81" s="51">
        <f>D80/C80*100</f>
        <v>104</v>
      </c>
      <c r="E81" s="34">
        <f>E80/D80*100</f>
        <v>103.84615384615385</v>
      </c>
      <c r="F81" s="34">
        <f>F80/E80*100</f>
        <v>103.7037037037037</v>
      </c>
      <c r="G81" s="34">
        <f>G80/F80*100</f>
        <v>103.57142857142858</v>
      </c>
    </row>
    <row r="82" spans="1:10" ht="30">
      <c r="A82" s="18" t="s">
        <v>20</v>
      </c>
      <c r="B82" s="90">
        <v>1100</v>
      </c>
      <c r="C82" s="73">
        <v>1100</v>
      </c>
      <c r="D82" s="74">
        <v>1100</v>
      </c>
      <c r="E82" s="74">
        <v>1100</v>
      </c>
      <c r="F82" s="74">
        <v>1100</v>
      </c>
      <c r="G82" s="74">
        <v>1100</v>
      </c>
      <c r="J82" s="1" t="s">
        <v>54</v>
      </c>
    </row>
    <row r="83" spans="1:7" ht="12.75">
      <c r="A83" s="8" t="s">
        <v>43</v>
      </c>
      <c r="B83" s="90">
        <v>100</v>
      </c>
      <c r="C83" s="73">
        <v>100</v>
      </c>
      <c r="D83" s="74">
        <v>100</v>
      </c>
      <c r="E83" s="74">
        <v>100</v>
      </c>
      <c r="F83" s="74">
        <v>100</v>
      </c>
      <c r="G83" s="74">
        <v>100</v>
      </c>
    </row>
    <row r="84" spans="1:7" ht="16.5" customHeight="1">
      <c r="A84" s="19" t="s">
        <v>40</v>
      </c>
      <c r="B84" s="83">
        <v>13.066</v>
      </c>
      <c r="C84" s="75">
        <v>13.803</v>
      </c>
      <c r="D84" s="52">
        <v>14.49</v>
      </c>
      <c r="E84" s="52">
        <f>D84*1.03</f>
        <v>14.924700000000001</v>
      </c>
      <c r="F84" s="52">
        <f>E84*1.03</f>
        <v>15.372441000000002</v>
      </c>
      <c r="G84" s="52">
        <f>F84*1.03</f>
        <v>15.833614230000002</v>
      </c>
    </row>
    <row r="85" spans="1:7" ht="12.75">
      <c r="A85" s="8" t="s">
        <v>43</v>
      </c>
      <c r="B85" s="78">
        <v>105.3</v>
      </c>
      <c r="C85" s="47">
        <v>105.3</v>
      </c>
      <c r="D85" s="34">
        <f>D84/C84*100</f>
        <v>104.97717887415779</v>
      </c>
      <c r="E85" s="34">
        <f>E84/D84*100</f>
        <v>103</v>
      </c>
      <c r="F85" s="34">
        <f>F84/E84*100</f>
        <v>103</v>
      </c>
      <c r="G85" s="34">
        <f>G84/F84*100</f>
        <v>103</v>
      </c>
    </row>
    <row r="86" spans="1:7" ht="30">
      <c r="A86" s="20" t="s">
        <v>25</v>
      </c>
      <c r="B86" s="83">
        <v>64</v>
      </c>
      <c r="C86" s="76">
        <v>64</v>
      </c>
      <c r="D86" s="76">
        <v>64</v>
      </c>
      <c r="E86" s="76">
        <v>64</v>
      </c>
      <c r="F86" s="76">
        <v>64</v>
      </c>
      <c r="G86" s="76">
        <v>64</v>
      </c>
    </row>
    <row r="87" spans="1:7" ht="12.75">
      <c r="A87" s="8" t="s">
        <v>43</v>
      </c>
      <c r="B87" s="78">
        <v>100</v>
      </c>
      <c r="C87" s="47">
        <v>103</v>
      </c>
      <c r="D87" s="34">
        <f>D86/C86*100</f>
        <v>100</v>
      </c>
      <c r="E87" s="34">
        <f>E86/D86*100</f>
        <v>100</v>
      </c>
      <c r="F87" s="34">
        <f>F86/E86*100</f>
        <v>100</v>
      </c>
      <c r="G87" s="34">
        <f>G86/F86*100</f>
        <v>100</v>
      </c>
    </row>
    <row r="88" spans="1:7" ht="18" customHeight="1">
      <c r="A88" s="19" t="s">
        <v>38</v>
      </c>
      <c r="B88" s="97">
        <f aca="true" t="shared" si="2" ref="B88:G88">B84/B86*1000000/12</f>
        <v>17013.020833333332</v>
      </c>
      <c r="C88" s="70">
        <f t="shared" si="2"/>
        <v>17972.65625</v>
      </c>
      <c r="D88" s="56">
        <f t="shared" si="2"/>
        <v>18867.1875</v>
      </c>
      <c r="E88" s="56">
        <f t="shared" si="2"/>
        <v>19433.203125000004</v>
      </c>
      <c r="F88" s="56">
        <f t="shared" si="2"/>
        <v>20016.199218750004</v>
      </c>
      <c r="G88" s="56">
        <f t="shared" si="2"/>
        <v>20616.685195312504</v>
      </c>
    </row>
    <row r="89" spans="1:7" ht="14.25" customHeight="1">
      <c r="A89" s="8" t="s">
        <v>43</v>
      </c>
      <c r="B89" s="99">
        <v>105</v>
      </c>
      <c r="C89" s="103">
        <v>105</v>
      </c>
      <c r="D89" s="60">
        <f>D88/C88*100</f>
        <v>104.97717887415779</v>
      </c>
      <c r="E89" s="60">
        <f>E88/D88*100</f>
        <v>103.00000000000003</v>
      </c>
      <c r="F89" s="60">
        <f>F88/E88*100</f>
        <v>103</v>
      </c>
      <c r="G89" s="60">
        <f>G88/F88*100</f>
        <v>103</v>
      </c>
    </row>
    <row r="90" spans="1:7" ht="45">
      <c r="A90" s="21" t="s">
        <v>42</v>
      </c>
      <c r="B90" s="83">
        <v>1.4</v>
      </c>
      <c r="C90" s="79">
        <v>1.7</v>
      </c>
      <c r="D90" s="55">
        <v>1</v>
      </c>
      <c r="E90" s="55">
        <v>1</v>
      </c>
      <c r="F90" s="54">
        <v>1</v>
      </c>
      <c r="G90" s="54">
        <v>1</v>
      </c>
    </row>
    <row r="91" spans="1:7" ht="30">
      <c r="A91" s="22" t="s">
        <v>36</v>
      </c>
      <c r="B91" s="83">
        <v>454</v>
      </c>
      <c r="C91" s="79">
        <v>464</v>
      </c>
      <c r="D91" s="54">
        <v>472</v>
      </c>
      <c r="E91" s="54">
        <v>480</v>
      </c>
      <c r="F91" s="54">
        <v>483</v>
      </c>
      <c r="G91" s="56">
        <v>488</v>
      </c>
    </row>
    <row r="92" spans="1:7" ht="15">
      <c r="A92" s="22" t="s">
        <v>37</v>
      </c>
      <c r="B92" s="83">
        <v>383</v>
      </c>
      <c r="C92" s="80">
        <v>400</v>
      </c>
      <c r="D92" s="80">
        <v>422</v>
      </c>
      <c r="E92" s="80">
        <v>425</v>
      </c>
      <c r="F92" s="80">
        <v>430</v>
      </c>
      <c r="G92" s="80">
        <v>433</v>
      </c>
    </row>
    <row r="93" spans="1:7" ht="12.75">
      <c r="A93" s="8" t="s">
        <v>43</v>
      </c>
      <c r="B93" s="98">
        <v>101.1</v>
      </c>
      <c r="C93" s="77">
        <v>101.1</v>
      </c>
      <c r="D93" s="81">
        <f>D92/C92*100</f>
        <v>105.5</v>
      </c>
      <c r="E93" s="81">
        <f>E92/D92*100</f>
        <v>100.71090047393365</v>
      </c>
      <c r="F93" s="34">
        <f>F92/E92*100</f>
        <v>101.17647058823529</v>
      </c>
      <c r="G93" s="34">
        <f>G92/F92*100</f>
        <v>100.69767441860465</v>
      </c>
    </row>
    <row r="94" spans="1:7" s="30" customFormat="1" ht="30">
      <c r="A94" s="19" t="s">
        <v>44</v>
      </c>
      <c r="B94" s="83">
        <v>200</v>
      </c>
      <c r="C94" s="79">
        <v>200</v>
      </c>
      <c r="D94" s="54">
        <v>220</v>
      </c>
      <c r="E94" s="56">
        <v>225</v>
      </c>
      <c r="F94" s="56">
        <v>225</v>
      </c>
      <c r="G94" s="56">
        <v>230</v>
      </c>
    </row>
    <row r="95" spans="1:7" ht="30">
      <c r="A95" s="23" t="s">
        <v>39</v>
      </c>
      <c r="B95" s="98">
        <v>1130.9</v>
      </c>
      <c r="C95" s="49">
        <v>1172.3</v>
      </c>
      <c r="D95" s="55">
        <v>1230.9</v>
      </c>
      <c r="E95" s="55">
        <v>1292.4</v>
      </c>
      <c r="F95" s="55">
        <f>E95*1.05</f>
        <v>1357.0200000000002</v>
      </c>
      <c r="G95" s="55">
        <f>F95*1.05</f>
        <v>1424.8710000000003</v>
      </c>
    </row>
    <row r="96" spans="1:7" ht="12.75">
      <c r="A96" s="8" t="s">
        <v>43</v>
      </c>
      <c r="B96" s="98">
        <v>103.7</v>
      </c>
      <c r="C96" s="49">
        <v>102</v>
      </c>
      <c r="D96" s="81">
        <f>D95/C95*100</f>
        <v>104.99872046404506</v>
      </c>
      <c r="E96" s="81">
        <f>E95/D95*100</f>
        <v>104.99634413843528</v>
      </c>
      <c r="F96" s="34">
        <f>F95/E95*100</f>
        <v>105</v>
      </c>
      <c r="G96" s="34">
        <f>G95/F95*100</f>
        <v>105</v>
      </c>
    </row>
    <row r="97" spans="1:7" s="30" customFormat="1" ht="45">
      <c r="A97" s="31" t="s">
        <v>29</v>
      </c>
      <c r="B97" s="98">
        <v>4.6</v>
      </c>
      <c r="C97" s="77">
        <f>8/651*1000</f>
        <v>12.288786482334869</v>
      </c>
      <c r="D97" s="77">
        <f>8/651*1000</f>
        <v>12.288786482334869</v>
      </c>
      <c r="E97" s="77">
        <f>8/651*1000</f>
        <v>12.288786482334869</v>
      </c>
      <c r="F97" s="77">
        <f>8/651*1000</f>
        <v>12.288786482334869</v>
      </c>
      <c r="G97" s="77">
        <f>8/651*1000</f>
        <v>12.288786482334869</v>
      </c>
    </row>
    <row r="98" spans="1:7" ht="60">
      <c r="A98" s="31" t="s">
        <v>30</v>
      </c>
      <c r="B98" s="98">
        <v>0</v>
      </c>
      <c r="C98" s="77">
        <v>0</v>
      </c>
      <c r="D98" s="40">
        <v>0</v>
      </c>
      <c r="E98" s="55">
        <v>0</v>
      </c>
      <c r="F98" s="55">
        <v>0</v>
      </c>
      <c r="G98" s="55">
        <v>0</v>
      </c>
    </row>
    <row r="99" spans="1:7" s="58" customFormat="1" ht="15">
      <c r="A99" s="100" t="s">
        <v>46</v>
      </c>
      <c r="B99" s="101"/>
      <c r="C99" s="102">
        <v>0.5</v>
      </c>
      <c r="D99" s="101">
        <v>0</v>
      </c>
      <c r="E99" s="101">
        <v>0.5</v>
      </c>
      <c r="F99" s="101">
        <v>0.5</v>
      </c>
      <c r="G99" s="101">
        <v>0.5</v>
      </c>
    </row>
    <row r="100" spans="1:9" ht="31.5" customHeight="1">
      <c r="A100" s="24" t="s">
        <v>61</v>
      </c>
      <c r="B100" s="83"/>
      <c r="C100" s="48">
        <v>11</v>
      </c>
      <c r="D100" s="48">
        <v>11</v>
      </c>
      <c r="E100" s="48">
        <v>11</v>
      </c>
      <c r="F100" s="48">
        <v>11</v>
      </c>
      <c r="G100" s="48">
        <v>11</v>
      </c>
      <c r="I100" s="30"/>
    </row>
    <row r="101" spans="1:7" s="30" customFormat="1" ht="28.5" customHeight="1">
      <c r="A101" s="33" t="s">
        <v>47</v>
      </c>
      <c r="B101" s="83"/>
      <c r="C101" s="48">
        <v>4</v>
      </c>
      <c r="D101" s="38">
        <v>3</v>
      </c>
      <c r="E101" s="38">
        <v>3</v>
      </c>
      <c r="F101" s="38">
        <v>3</v>
      </c>
      <c r="G101" s="38">
        <v>3</v>
      </c>
    </row>
    <row r="102" spans="1:7" s="30" customFormat="1" ht="19.5" customHeight="1">
      <c r="A102" s="33" t="s">
        <v>48</v>
      </c>
      <c r="B102" s="83">
        <v>3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</row>
    <row r="103" spans="1:7" s="30" customFormat="1" ht="29.25" customHeight="1">
      <c r="A103" s="32" t="s">
        <v>49</v>
      </c>
      <c r="B103" s="83">
        <v>3</v>
      </c>
      <c r="C103" s="48">
        <v>8</v>
      </c>
      <c r="D103" s="38">
        <v>8</v>
      </c>
      <c r="E103" s="38">
        <v>8</v>
      </c>
      <c r="F103" s="38">
        <v>8</v>
      </c>
      <c r="G103" s="38">
        <v>8</v>
      </c>
    </row>
    <row r="104" spans="1:7" s="30" customFormat="1" ht="33.75" customHeight="1">
      <c r="A104" s="32" t="s">
        <v>50</v>
      </c>
      <c r="B104" s="83">
        <v>8</v>
      </c>
      <c r="C104" s="48">
        <v>4</v>
      </c>
      <c r="D104" s="48">
        <v>4</v>
      </c>
      <c r="E104" s="48">
        <v>4</v>
      </c>
      <c r="F104" s="48">
        <v>4</v>
      </c>
      <c r="G104" s="48">
        <v>4</v>
      </c>
    </row>
    <row r="105" spans="1:7" ht="30">
      <c r="A105" s="25" t="s">
        <v>51</v>
      </c>
      <c r="B105" s="83">
        <v>234</v>
      </c>
      <c r="C105" s="48">
        <v>200</v>
      </c>
      <c r="D105" s="38">
        <v>200</v>
      </c>
      <c r="E105" s="38">
        <v>210</v>
      </c>
      <c r="F105" s="38">
        <v>230</v>
      </c>
      <c r="G105" s="38">
        <v>235</v>
      </c>
    </row>
    <row r="106" spans="1:7" ht="14.25">
      <c r="A106" s="12" t="s">
        <v>21</v>
      </c>
      <c r="B106" s="83"/>
      <c r="C106" s="48"/>
      <c r="D106" s="38"/>
      <c r="E106" s="38"/>
      <c r="F106" s="38"/>
      <c r="G106" s="38"/>
    </row>
    <row r="107" spans="1:7" s="30" customFormat="1" ht="30">
      <c r="A107" s="41" t="s">
        <v>31</v>
      </c>
      <c r="B107" s="83">
        <v>4.43</v>
      </c>
      <c r="C107" s="48">
        <v>4.43</v>
      </c>
      <c r="D107" s="38">
        <v>4.43</v>
      </c>
      <c r="E107" s="82">
        <v>5</v>
      </c>
      <c r="F107" s="82">
        <v>5</v>
      </c>
      <c r="G107" s="82">
        <v>5</v>
      </c>
    </row>
    <row r="108" spans="1:7" s="30" customFormat="1" ht="15">
      <c r="A108" s="42" t="s">
        <v>32</v>
      </c>
      <c r="B108" s="83">
        <v>38.4</v>
      </c>
      <c r="C108" s="48">
        <v>38.4</v>
      </c>
      <c r="D108" s="38">
        <v>38.4</v>
      </c>
      <c r="E108" s="38">
        <v>43.5</v>
      </c>
      <c r="F108" s="38">
        <v>43.5</v>
      </c>
      <c r="G108" s="38">
        <v>43.5</v>
      </c>
    </row>
    <row r="109" spans="1:7" s="30" customFormat="1" ht="30">
      <c r="A109" s="42" t="s">
        <v>33</v>
      </c>
      <c r="B109" s="83">
        <v>39</v>
      </c>
      <c r="C109" s="48">
        <v>39</v>
      </c>
      <c r="D109" s="38">
        <v>39</v>
      </c>
      <c r="E109" s="38">
        <v>39</v>
      </c>
      <c r="F109" s="38">
        <v>39</v>
      </c>
      <c r="G109" s="38">
        <v>39</v>
      </c>
    </row>
    <row r="110" spans="1:7" s="30" customFormat="1" ht="45">
      <c r="A110" s="13" t="s">
        <v>34</v>
      </c>
      <c r="B110" s="83">
        <v>6.6</v>
      </c>
      <c r="C110" s="48">
        <v>6.6</v>
      </c>
      <c r="D110" s="40">
        <v>0</v>
      </c>
      <c r="E110" s="40">
        <v>12</v>
      </c>
      <c r="F110" s="40">
        <v>6</v>
      </c>
      <c r="G110" s="40">
        <v>6</v>
      </c>
    </row>
    <row r="111" spans="1:7" ht="30">
      <c r="A111" s="42" t="s">
        <v>62</v>
      </c>
      <c r="B111" s="97">
        <v>8105</v>
      </c>
      <c r="C111" s="71">
        <v>8105</v>
      </c>
      <c r="D111" s="39">
        <v>9515</v>
      </c>
      <c r="E111" s="39">
        <f>D111*102/100</f>
        <v>9705.3</v>
      </c>
      <c r="F111" s="39">
        <f>E111*103/100</f>
        <v>9996.458999999999</v>
      </c>
      <c r="G111" s="39">
        <f>F111*103/100</f>
        <v>10296.35277</v>
      </c>
    </row>
    <row r="112" spans="1:7" ht="30">
      <c r="A112" s="42" t="s">
        <v>35</v>
      </c>
      <c r="B112" s="97">
        <v>3044</v>
      </c>
      <c r="C112" s="71">
        <v>3273</v>
      </c>
      <c r="D112" s="39">
        <v>3488</v>
      </c>
      <c r="E112" s="39">
        <f>D112*102/100</f>
        <v>3557.76</v>
      </c>
      <c r="F112" s="39">
        <f>E112*103/100</f>
        <v>3664.4928000000004</v>
      </c>
      <c r="G112" s="39">
        <f>F112*103/100</f>
        <v>3774.4275840000005</v>
      </c>
    </row>
    <row r="113" spans="1:4" ht="15">
      <c r="A113" s="2" t="s">
        <v>53</v>
      </c>
      <c r="B113" s="45"/>
      <c r="D113" s="1" t="s">
        <v>63</v>
      </c>
    </row>
    <row r="114" spans="6:7" ht="12.75">
      <c r="F114" s="104"/>
      <c r="G114" s="104"/>
    </row>
  </sheetData>
  <sheetProtection selectLockedCells="1" selectUnlockedCells="1"/>
  <mergeCells count="9">
    <mergeCell ref="F114:G114"/>
    <mergeCell ref="A5:G5"/>
    <mergeCell ref="A6:G6"/>
    <mergeCell ref="A8:A9"/>
    <mergeCell ref="E9:G9"/>
    <mergeCell ref="C1:G1"/>
    <mergeCell ref="C2:G2"/>
    <mergeCell ref="C3:G3"/>
    <mergeCell ref="C4:G4"/>
  </mergeCells>
  <printOptions/>
  <pageMargins left="0.2755905511811024" right="0.1968503937007874" top="0.7874015748031497" bottom="0.7874015748031497" header="0.5118110236220472" footer="0.5118110236220472"/>
  <pageSetup fitToHeight="3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2019-12-25T07:48:07Z</cp:lastPrinted>
  <dcterms:created xsi:type="dcterms:W3CDTF">2013-11-18T06:44:58Z</dcterms:created>
  <dcterms:modified xsi:type="dcterms:W3CDTF">2019-12-25T07:48:15Z</dcterms:modified>
  <cp:category/>
  <cp:version/>
  <cp:contentType/>
  <cp:contentStatus/>
</cp:coreProperties>
</file>