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6" windowHeight="9036" activeTab="2"/>
  </bookViews>
  <sheets>
    <sheet name="Доходы" sheetId="1" r:id="rId1"/>
    <sheet name="Расходы по разделам и подраздел" sheetId="2" r:id="rId2"/>
    <sheet name="Расходы по ведомственной структ" sheetId="3" r:id="rId3"/>
    <sheet name="Источники" sheetId="4" r:id="rId4"/>
    <sheet name="Резервный фонд" sheetId="5" r:id="rId5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Hlk14250717" localSheetId="2">'Расходы по ведомственной структ'!$A$20</definedName>
    <definedName name="_Hlk36207705" localSheetId="2">'Расходы по ведомственной структ'!$A$70</definedName>
    <definedName name="_xlnm.Print_Area" localSheetId="2">'Расходы по ведомственной структ'!$A$1:$I$115</definedName>
  </definedNames>
  <calcPr fullCalcOnLoad="1"/>
</workbook>
</file>

<file path=xl/sharedStrings.xml><?xml version="1.0" encoding="utf-8"?>
<sst xmlns="http://schemas.openxmlformats.org/spreadsheetml/2006/main" count="626" uniqueCount="290">
  <si>
    <t>Исполнено</t>
  </si>
  <si>
    <t>Земельный налог</t>
  </si>
  <si>
    <t>Налоговые и неналоговые доходы</t>
  </si>
  <si>
    <t>Безвозмездные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</si>
  <si>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</si>
  <si>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</si>
  <si>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</si>
  <si>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Код доходов по бюджетной классификации</t>
  </si>
  <si>
    <t>Наименование показателя</t>
  </si>
  <si>
    <t>Утвержденные бюджетные назначения</t>
  </si>
  <si>
    <t>Процент исполнения</t>
  </si>
  <si>
    <t>000 1 00 00000 00 0000 000</t>
  </si>
  <si>
    <t>Единый сельскохозяйственный налог</t>
  </si>
  <si>
    <t>Налог на доходы физических лиц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</si>
  <si>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</si>
  <si>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</si>
  <si>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</si>
  <si>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921 1 11 05013 05 0000 120</t>
  </si>
  <si>
    <t>992 1 11 05035 10 0000 120</t>
  </si>
  <si>
    <t>Глава администрации</t>
  </si>
  <si>
    <t>992 113 02995 10 0000 130</t>
  </si>
  <si>
    <t>000 2 00 00000 00 0000 000</t>
  </si>
  <si>
    <t>992 2 02 15001 10 0000 150</t>
  </si>
  <si>
    <t>992 2 02 16001 10 0000 150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</si>
  <si>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</si>
  <si>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Е.А. Дубровин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</si>
  <si>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</si>
  <si>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</si>
  <si>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992 2 02 30024 10 0000 150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</si>
  <si>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</si>
  <si>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992 2 02 35118 10 0000 150</t>
  </si>
  <si>
    <t>Прочие межбюджетные трансферты, передаваемые бюджетам сельских поселений</t>
  </si>
  <si>
    <t>992 2 02 49999 10 0000 150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</si>
  <si>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</si>
  <si>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</si>
  <si>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</si>
  <si>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</si>
  <si>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</si>
  <si>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</si>
  <si>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</si>
  <si>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</si>
  <si>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</si>
  <si>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</si>
  <si>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</si>
  <si>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</si>
  <si>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</si>
  <si>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</si>
  <si>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</si>
  <si>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</si>
  <si>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</si>
  <si>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</si>
  <si>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</si>
  <si>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</si>
  <si>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08</t>
  </si>
  <si>
    <t>Культура</t>
  </si>
  <si>
    <t>Иные межбюджетные трансферты</t>
  </si>
  <si>
    <t>Утвержденные                                                                   бюджетные назначения</t>
  </si>
  <si>
    <t>№ п/п</t>
  </si>
  <si>
    <t>Направление расхода</t>
  </si>
  <si>
    <t>Итого:</t>
  </si>
  <si>
    <t>000 1 01 00000 00 0000 000</t>
  </si>
  <si>
    <t>Налоги на прибыль, доходы</t>
  </si>
  <si>
    <t>Доходы бюджета, всего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</si>
  <si>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</si>
  <si>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</si>
  <si>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</si>
  <si>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</si>
  <si>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</si>
  <si>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</si>
  <si>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</si>
  <si>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</si>
  <si>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182 1 01 02010 01 0000 110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</si>
  <si>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</si>
  <si>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</si>
  <si>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</si>
  <si>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</si>
  <si>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</si>
  <si>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000 1 03 02240 01 0000 110                                         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</si>
  <si>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</si>
  <si>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</si>
  <si>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100 1 03 02241 01 0000 110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</si>
  <si>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</si>
  <si>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                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</si>
  <si>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</si>
  <si>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100 1 03 02251 01 0000 110 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</si>
  <si>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</si>
  <si>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</si>
  <si>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000 1 03 02260 01 0000 110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</si>
  <si>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</si>
  <si>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100 1 03 02261 01 0000 110                                           </t>
  </si>
  <si>
    <t>Налоги на совокупный доход</t>
  </si>
  <si>
    <t>000 1 05 00000 00 0000 000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</si>
  <si>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</si>
  <si>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</si>
  <si>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</si>
  <si>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</si>
  <si>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000 1 06 01000 00 0000 000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</si>
  <si>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</si>
  <si>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</si>
  <si>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</si>
  <si>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</si>
  <si>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</si>
  <si>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</si>
  <si>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</si>
  <si>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</si>
  <si>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</si>
  <si>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</si>
  <si>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</si>
  <si>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</si>
  <si>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</si>
  <si>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</si>
  <si>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</si>
  <si>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</si>
  <si>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</si>
  <si>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</si>
  <si>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</si>
  <si>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</si>
  <si>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</si>
  <si>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</si>
  <si>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</si>
  <si>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</si>
  <si>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</si>
  <si>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</si>
  <si>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</si>
  <si>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</si>
  <si>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</si>
  <si>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</si>
  <si>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>Дотации на выравнивание бюджетной обеспеченности из бюджетов муниципальных районов</t>
  </si>
  <si>
    <t>000 2 02 16001 00 0000 150</t>
  </si>
  <si>
    <t>000 2 02 30000 00 0000 150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</si>
  <si>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</si>
  <si>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</si>
  <si>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</si>
  <si>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000 202 35118 00 0000 150</t>
  </si>
  <si>
    <t>000 202 40000 00 0000 150</t>
  </si>
  <si>
    <t xml:space="preserve">Прочие межбюджетные трансферты, передаваемые бюджетам </t>
  </si>
  <si>
    <t>тыс.руб.</t>
  </si>
  <si>
    <t>00</t>
  </si>
  <si>
    <t xml:space="preserve">Функционирование высшего должностного лица субъекта Российской Федерации 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</si>
  <si>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</si>
  <si>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</si>
  <si>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Расходы бюджета-всего</t>
  </si>
  <si>
    <t>Мобилизационная и вневойсковая подготовка</t>
  </si>
  <si>
    <t>Резервные фонды</t>
  </si>
  <si>
    <t>10</t>
  </si>
  <si>
    <t>Защита населения и территории от чрезвычайных ситуаций природного и техногенного характера, ппожарная безопасность</t>
  </si>
  <si>
    <t>12</t>
  </si>
  <si>
    <t>Другие вопросы в области национальной экономики</t>
  </si>
  <si>
    <t>Культура, кинематография</t>
  </si>
  <si>
    <t>Вед</t>
  </si>
  <si>
    <t>ЦСР</t>
  </si>
  <si>
    <t>ВР</t>
  </si>
  <si>
    <t>План</t>
  </si>
  <si>
    <t>Совет Харьковского сельского поселения Лабинского района</t>
  </si>
  <si>
    <t>Всего</t>
  </si>
  <si>
    <t>Обеспечение деятельности администрации Харьковского сельского поселения Лабинского района</t>
  </si>
  <si>
    <t>70 0 00 00000</t>
  </si>
  <si>
    <t>Обеспечение деятельности контрольно-счетной палаты</t>
  </si>
  <si>
    <t>72 0 00 00000</t>
  </si>
  <si>
    <t>Контрольно-счетная палата муниципального образования Лабинский район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</si>
  <si>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</si>
  <si>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72 2 00 00000</t>
  </si>
  <si>
    <t>72 2 00 21010</t>
  </si>
  <si>
    <t>Межбюджетные трансферты</t>
  </si>
  <si>
    <t>Администрация Харьковского сельского поселения Лабинского района</t>
  </si>
  <si>
    <t>Высшее должностное лицо Харьковского сельского поселения Лабинского района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</si>
  <si>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</si>
  <si>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</si>
  <si>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70 1 00 00000</t>
  </si>
  <si>
    <t>70 1 00 00190</t>
  </si>
  <si>
    <t>Обеспечение функционирования администрации Харьковского сельского поселения Лабинского района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</si>
  <si>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</si>
  <si>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</si>
  <si>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Харьковского сельского поселения Лабинского района</t>
  </si>
  <si>
    <t>Отдельные мероприятия по непрограммным расходам</t>
  </si>
  <si>
    <t>Реализация мероприятия по непрограммным расходам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</si>
  <si>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</si>
  <si>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70 4 00 00000</t>
  </si>
  <si>
    <t>70 4 00 00190</t>
  </si>
  <si>
    <t>80 0 00 00000</t>
  </si>
  <si>
    <t>80 9 00 00000</t>
  </si>
  <si>
    <t>80 9 09 00000</t>
  </si>
  <si>
    <t>80 9 09 60190</t>
  </si>
  <si>
    <t>11</t>
  </si>
  <si>
    <t>Резервный фонд администрации Харьковского сельского поселения Лабинского района</t>
  </si>
  <si>
    <t>70 4 00 10490</t>
  </si>
  <si>
    <t>13</t>
  </si>
  <si>
    <t>Муниципальные и ведомственные программы поселений</t>
  </si>
  <si>
    <t>80 1 00 00000</t>
  </si>
  <si>
    <t>Реализация мероприятий муниципальных и ведомственных программ Харьковского сельского поселения Лабинского района</t>
  </si>
  <si>
    <t>80 1 01 00000</t>
  </si>
  <si>
    <t>80 1 01 12060</t>
  </si>
  <si>
    <t>Реализация мероприятий по непрограммным расходам</t>
  </si>
  <si>
    <t>Осуществление первичного воинского учета на территориях, где отсутствуют военные комиссариаты</t>
  </si>
  <si>
    <t>80 9 09 51180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</si>
  <si>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</si>
  <si>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Харьковского  сельского поселения Лабинского района</t>
  </si>
  <si>
    <t>Расходы по национальной экономике</t>
  </si>
  <si>
    <t>80 2 00 00000</t>
  </si>
  <si>
    <t>80 2 02 00000</t>
  </si>
  <si>
    <t>Реализация мероприятий по национальной экономике</t>
  </si>
  <si>
    <t>Обеспечение дорожной деятельности</t>
  </si>
  <si>
    <t>80 2 02 12350</t>
  </si>
  <si>
    <t>80 1 01 12090</t>
  </si>
  <si>
    <t>Расходы жилищно-коммунального хозяйства</t>
  </si>
  <si>
    <t>80 3 00 00000</t>
  </si>
  <si>
    <t>Реализация мероприятий жилищно-коммунального хозяйства</t>
  </si>
  <si>
    <t>80 3 03 00000</t>
  </si>
  <si>
    <t>Уличное освещение</t>
  </si>
  <si>
    <t>80 3 03 12410</t>
  </si>
  <si>
    <t>Прочие мероприятия по благоустройству</t>
  </si>
  <si>
    <t>80 3 03 12440</t>
  </si>
  <si>
    <t>Расходы по отрасли культура в Харьковском сельском поселении Лабинского района (центр культуры и досуга)</t>
  </si>
  <si>
    <t>80 5 00 00000</t>
  </si>
  <si>
    <t>Реализация мероприятий по отрасли культура в Харьковском сельском поселении Лабинского района (центр культуры и досуга)</t>
  </si>
  <si>
    <t>80 5 05 00000</t>
  </si>
  <si>
    <t>Расходы на обеспечение деятельности (оказание услуг) муниципальных учреждений (организаций)</t>
  </si>
  <si>
    <t>80 5 05 00590</t>
  </si>
  <si>
    <t>Расходы по отрасли культура в Харьковском сельском поселении Лабинского района (библиотека)</t>
  </si>
  <si>
    <t>80 6 00 00000</t>
  </si>
  <si>
    <t>80 6 06 00000</t>
  </si>
  <si>
    <t>Реализация мероприятий по отрасли культура в Харьковском сельском поселении Лабинского района (библиотека)</t>
  </si>
  <si>
    <t>80 6 06 00590</t>
  </si>
  <si>
    <t>Расходы на обеспечение деятельности (оказание услуг) муниципальных учреждений</t>
  </si>
  <si>
    <t>Харьковского сельского поселения</t>
  </si>
  <si>
    <t xml:space="preserve">Лабинского района                                                               </t>
  </si>
  <si>
    <t>Код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</si>
  <si>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</si>
  <si>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</si>
  <si>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</si>
  <si>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 сельских поселений</t>
  </si>
  <si>
    <t>Уменьшение прочих  остатков средств бюджетов</t>
  </si>
  <si>
    <t>Уменьшение прочих  остатков денежных  средств бюджетов</t>
  </si>
  <si>
    <t>Уменьшение прочих остатков денежных средств бюджетов сельских поселений</t>
  </si>
  <si>
    <t>Код источника финансирования дефицита бюджета по бюджетной классификации</t>
  </si>
  <si>
    <t>Исполнено,                                 тыс. руб.</t>
  </si>
  <si>
    <t>Изменение остатков средств</t>
  </si>
  <si>
    <t xml:space="preserve">Увеличение остатков средств </t>
  </si>
  <si>
    <t xml:space="preserve">Уменьшение остатков средств </t>
  </si>
  <si>
    <t xml:space="preserve">                Всего доходов:</t>
  </si>
  <si>
    <t xml:space="preserve">                         тыс. руб.</t>
  </si>
  <si>
    <t>3</t>
  </si>
  <si>
    <t>4</t>
  </si>
  <si>
    <t>Сумма                                         тыс. руб.</t>
  </si>
  <si>
    <t>Наименование  документа,                                                                     №, дата</t>
  </si>
  <si>
    <t>% исполнения</t>
  </si>
  <si>
    <t>992 01 00 00 00 00 0000 000</t>
  </si>
  <si>
    <t>992 01 05 00 00 00 0000 000</t>
  </si>
  <si>
    <t>992 01 05 00 00 00 0000 500</t>
  </si>
  <si>
    <t>992 01 05 02 00 00 0000 500</t>
  </si>
  <si>
    <t>992 01 05 02 01 00 0000 510</t>
  </si>
  <si>
    <t>992 01 05 02 01 10 0000 510</t>
  </si>
  <si>
    <t>992 01 05 00 00 00 0000 600</t>
  </si>
  <si>
    <t>992 01 05 02 00 00 0000 600</t>
  </si>
  <si>
    <t>992 01 05 02 01 00 0000 610</t>
  </si>
  <si>
    <t>992 01 05 02 01 10 0000 610</t>
  </si>
  <si>
    <t>70 4 00 21040</t>
  </si>
  <si>
    <t>Осуществление отдельных полномочий поселений по внутреннему муниципальному финансовому контролю</t>
  </si>
  <si>
    <t>Ведомственная целевая программа Харьковского сельского поселения Лабинского района «Информационное обеспечение деятельности органов местного самоуправления Харьковского сельского поселения Лабинского района на 2022 год»</t>
  </si>
  <si>
    <t xml:space="preserve">Отдельные мероприятия 
по непрограммным расходам
</t>
  </si>
  <si>
    <t>Осуществление передаваемых полномочий по информированию населения об ограничении водопользования на водных объектах общего пользования</t>
  </si>
  <si>
    <t>80 9 09 11320</t>
  </si>
  <si>
    <t>Ведомственная целевая программа Харьковского сельского поселения Лабинского района «Управление муниципальным имуществом Харьковского сельского поселения Лабинского района на 2022 год»</t>
  </si>
  <si>
    <t>Прочие дотации</t>
  </si>
  <si>
    <t>Прочие дотации бюджетам сельских поселений</t>
  </si>
  <si>
    <t>000 2 02 19999 00 0000 150</t>
  </si>
  <si>
    <t>992 2 02 19999 00 0000 150</t>
  </si>
  <si>
    <t>80 3 03 12430</t>
  </si>
  <si>
    <t>Организация и содержание мест захоронения</t>
  </si>
  <si>
    <t>Поощрение победителей краевого конкурса на звание "Лучший орган территориального общественного самоуправления"</t>
  </si>
  <si>
    <t>80 3 03 60390</t>
  </si>
  <si>
    <t>Исполнении по доходам местного бюджета Харьковского сельского поселения Лабинского района                                                      за 9 месяцев 2022 года</t>
  </si>
  <si>
    <t>ПРИЛОЖЕНИЕ № 1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06.10.2022 №</t>
  </si>
  <si>
    <t>Исполнение по расходам по разделам и подразделам классификации расходов местного бюджета Харьковского  сельского поселения Лабинского района за 9 месяцев 2022 года</t>
  </si>
  <si>
    <t xml:space="preserve">ПРИЛОЖЕНИЕ № 2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06.10.2022 № </t>
  </si>
  <si>
    <t xml:space="preserve">ПРИЛОЖЕНИЕ № 4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06.10.2022г. № </t>
  </si>
  <si>
    <t>Исполнение по источникам внутреннего финансирования дефицита местного бюджета, по перечню статей источников финансирования дефицита местного бюджета Харьковского сельского поселения Лабинского района за 9 месяцев 2022 года</t>
  </si>
  <si>
    <t xml:space="preserve">ПРИЛОЖЕНИЕ № 5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06.10.2022г. №   </t>
  </si>
  <si>
    <t>Сведения о расходовании средства резервного фонда администрации Харьковского сельского поселения Лабинского района за 9 месяцев 2022 года</t>
  </si>
  <si>
    <t>Исполнение по расходам по ведомственной структуре расходов местного бюджета                                                             Харьковского сельского поселения Лабинского района за 9 месяцев 2022 года</t>
  </si>
  <si>
    <t>000 2 02 40014 00 0000 150</t>
  </si>
  <si>
    <t>992 2 02 49999 00 0000 150</t>
  </si>
  <si>
    <t>Другие вопросы в области культуры, кинематографии</t>
  </si>
  <si>
    <t>Расходы сельских поселений</t>
  </si>
  <si>
    <t>Другие вопросы в области культуры</t>
  </si>
  <si>
    <t>Реализация прочих направлений в области культуры</t>
  </si>
  <si>
    <t>80 8 00 00000</t>
  </si>
  <si>
    <t>80 8 0800000</t>
  </si>
  <si>
    <t>80 8 0812600</t>
  </si>
  <si>
    <t xml:space="preserve">ПРИЛОЖЕНИЕ № 3                                                                                  к постановлению администрации 
Харьковского сельского поселения                                            Лабинского района                                                                              от 06.10.2022г. 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</si>
</sst>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.0"/>
    <numFmt numFmtId="191" formatCode="#,##0.0"/>
    <numFmt numFmtId="192" formatCode="000000"/>
    <numFmt numFmtId="193" formatCode="#,##0.0\ &quot;₽&quot;"/>
    <numFmt numFmtId="194" formatCode="[$-FC19]d\ mmmm\ yyyy\ &quot;г.&quot;"/>
  </numFmts>
  <fonts count="56"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190" fontId="2" fillId="0" borderId="0" xfId="0" applyNumberFormat="1" applyFont="1" applyFill="1" applyAlignment="1">
      <alignment/>
    </xf>
    <xf numFmtId="190" fontId="0" fillId="0" borderId="0" xfId="0" applyNumberFormat="1" applyFill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10" xfId="42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1" fontId="54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91" fontId="54" fillId="33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vertical="center" wrapText="1"/>
    </xf>
    <xf numFmtId="191" fontId="10" fillId="33" borderId="10" xfId="0" applyNumberFormat="1" applyFont="1" applyFill="1" applyBorder="1" applyAlignment="1">
      <alignment horizontal="center" vertical="top" wrapText="1"/>
    </xf>
    <xf numFmtId="190" fontId="2" fillId="33" borderId="10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191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91" fontId="10" fillId="33" borderId="10" xfId="0" applyNumberFormat="1" applyFont="1" applyFill="1" applyBorder="1" applyAlignment="1">
      <alignment horizontal="center"/>
    </xf>
    <xf numFmtId="191" fontId="2" fillId="33" borderId="10" xfId="0" applyNumberFormat="1" applyFont="1" applyFill="1" applyBorder="1" applyAlignment="1">
      <alignment horizontal="center"/>
    </xf>
    <xf numFmtId="190" fontId="10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190" fontId="8" fillId="33" borderId="10" xfId="0" applyNumberFormat="1" applyFont="1" applyFill="1" applyBorder="1" applyAlignment="1">
      <alignment horizontal="center"/>
    </xf>
    <xf numFmtId="191" fontId="8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90" fontId="3" fillId="0" borderId="14" xfId="0" applyNumberFormat="1" applyFont="1" applyBorder="1" applyAlignment="1">
      <alignment horizontal="center"/>
    </xf>
    <xf numFmtId="190" fontId="3" fillId="0" borderId="1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01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4" zoomScaleSheetLayoutView="74" workbookViewId="0" topLeftCell="A1">
      <selection activeCell="E8" sqref="E8"/>
    </sheetView>
  </sheetViews>
  <sheetFormatPr defaultColWidth="9.140625" defaultRowHeight="12.75"/>
  <cols>
    <col min="1" max="1" width="37.140625" style="0" customWidth="1"/>
    <col min="2" max="2" width="53.57421875" style="0" customWidth="1"/>
    <col min="3" max="3" width="20.8515625" style="0" customWidth="1"/>
    <col min="4" max="4" width="13.7109375" style="0" customWidth="1"/>
    <col min="5" max="5" width="19.140625" style="4" customWidth="1"/>
    <col min="6" max="6" width="9.140625" style="0" customWidth="1"/>
  </cols>
  <sheetData>
    <row r="1" spans="3:5" ht="103.5" customHeight="1">
      <c r="C1" s="103" t="s">
        <v>272</v>
      </c>
      <c r="D1" s="103"/>
      <c r="E1" s="103"/>
    </row>
    <row r="2" spans="1:5" ht="12.75">
      <c r="A2" s="1"/>
      <c r="B2" s="1"/>
      <c r="C2" s="1"/>
      <c r="D2" s="1"/>
      <c r="E2" s="3"/>
    </row>
    <row r="3" spans="1:5" ht="36" customHeight="1">
      <c r="A3" s="104" t="s">
        <v>271</v>
      </c>
      <c r="B3" s="104"/>
      <c r="C3" s="104"/>
      <c r="D3" s="104"/>
      <c r="E3" s="104"/>
    </row>
    <row r="4" spans="1:5" ht="15.75" customHeight="1">
      <c r="A4" s="36"/>
      <c r="B4" s="36"/>
      <c r="C4" s="36"/>
      <c r="D4" s="36"/>
      <c r="E4" s="36"/>
    </row>
    <row r="5" spans="1:5" ht="21.75" customHeight="1">
      <c r="A5" s="10"/>
      <c r="B5" s="10"/>
      <c r="C5" s="10"/>
      <c r="D5" s="106" t="s">
        <v>240</v>
      </c>
      <c r="E5" s="106"/>
    </row>
    <row r="6" spans="1:5" ht="43.5" customHeight="1">
      <c r="A6" s="8" t="s">
        <v>7</v>
      </c>
      <c r="B6" s="8" t="s">
        <v>8</v>
      </c>
      <c r="C6" s="8" t="s">
        <v>9</v>
      </c>
      <c r="D6" s="8" t="s">
        <v>0</v>
      </c>
      <c r="E6" s="8" t="s">
        <v>10</v>
      </c>
    </row>
    <row r="7" spans="1:5" ht="15">
      <c r="A7" s="8">
        <v>1</v>
      </c>
      <c r="B7" s="8">
        <v>2</v>
      </c>
      <c r="C7" s="8">
        <v>3</v>
      </c>
      <c r="D7" s="8">
        <v>4</v>
      </c>
      <c r="E7" s="9">
        <v>5</v>
      </c>
    </row>
    <row r="8" spans="1:5" ht="23.25" customHeight="1">
      <c r="A8" s="70"/>
      <c r="B8" s="68" t="s">
        <v>62</v>
      </c>
      <c r="C8" s="69">
        <f>C9+C52</f>
        <v>5715.7</v>
      </c>
      <c r="D8" s="69">
        <f>D9+D52</f>
        <v>3876.6000000000004</v>
      </c>
      <c r="E8" s="71">
        <f>D8/C8*100</f>
        <v>67.82371363087637</v>
      </c>
    </row>
    <row r="9" spans="1:5" ht="27.75" customHeight="1">
      <c r="A9" s="67" t="s">
        <v>11</v>
      </c>
      <c r="B9" s="68" t="s">
        <v>2</v>
      </c>
      <c r="C9" s="69">
        <f>C10+C15+C26+C29+C37+C48</f>
        <v>3147.1</v>
      </c>
      <c r="D9" s="69">
        <f>D10+D15+D26+D29+D37+D48</f>
        <v>1895.6000000000001</v>
      </c>
      <c r="E9" s="69">
        <f>D9/C9*100</f>
        <v>60.23323059324458</v>
      </c>
    </row>
    <row r="10" spans="1:5" ht="25.5" customHeight="1">
      <c r="A10" s="8" t="s">
        <v>60</v>
      </c>
      <c r="B10" s="15" t="s">
        <v>61</v>
      </c>
      <c r="C10" s="91">
        <v>250.5</v>
      </c>
      <c r="D10" s="91">
        <v>194.6</v>
      </c>
      <c r="E10" s="91">
        <f aca="true" t="shared" si="0" ref="E10:E42">D10/C10*100</f>
        <v>77.68463073852296</v>
      </c>
    </row>
    <row r="11" spans="1:5" ht="24" customHeight="1">
      <c r="A11" s="8" t="s">
        <v>63</v>
      </c>
      <c r="B11" s="15" t="s">
        <v>13</v>
      </c>
      <c r="C11" s="91">
        <v>250.5</v>
      </c>
      <c r="D11" s="91">
        <v>194.6</v>
      </c>
      <c r="E11" s="91">
        <f t="shared" si="0"/>
        <v>77.68463073852296</v>
      </c>
    </row>
    <row r="12" spans="1:5" ht="99" customHeight="1">
      <c r="A12" s="8" t="s">
        <v>71</v>
      </c>
      <c r="B12" s="13" t="s">
        <v>64</v>
      </c>
      <c r="C12" s="91">
        <v>244</v>
      </c>
      <c r="D12" s="91">
        <v>183.5</v>
      </c>
      <c r="E12" s="91">
        <f t="shared" si="0"/>
        <v>75.20491803278688</v>
      </c>
    </row>
    <row r="13" spans="1:5" ht="66.75" customHeight="1">
      <c r="A13" s="8" t="s">
        <v>65</v>
      </c>
      <c r="B13" s="13" t="s">
        <v>85</v>
      </c>
      <c r="C13" s="91">
        <v>1.5</v>
      </c>
      <c r="D13" s="91">
        <v>7.4</v>
      </c>
      <c r="E13" s="91">
        <f t="shared" si="0"/>
        <v>493.33333333333337</v>
      </c>
    </row>
    <row r="14" spans="1:5" ht="112.5" customHeight="1">
      <c r="A14" s="8" t="s">
        <v>66</v>
      </c>
      <c r="B14" s="43" t="s">
        <v>67</v>
      </c>
      <c r="C14" s="91">
        <v>5</v>
      </c>
      <c r="D14" s="91">
        <v>3.5</v>
      </c>
      <c r="E14" s="91">
        <f t="shared" si="0"/>
        <v>70</v>
      </c>
    </row>
    <row r="15" spans="1:5" ht="34.5" customHeight="1">
      <c r="A15" s="8" t="s">
        <v>68</v>
      </c>
      <c r="B15" s="13" t="s">
        <v>69</v>
      </c>
      <c r="C15" s="91">
        <f>C16</f>
        <v>741.4</v>
      </c>
      <c r="D15" s="91">
        <v>611.6</v>
      </c>
      <c r="E15" s="91">
        <f t="shared" si="0"/>
        <v>82.49258160237389</v>
      </c>
    </row>
    <row r="16" spans="1:5" ht="51" customHeight="1">
      <c r="A16" s="8" t="s">
        <v>70</v>
      </c>
      <c r="B16" s="15" t="s">
        <v>72</v>
      </c>
      <c r="C16" s="91">
        <f>C18+C20+C23</f>
        <v>741.4</v>
      </c>
      <c r="D16" s="91">
        <v>611.6</v>
      </c>
      <c r="E16" s="91">
        <f t="shared" si="0"/>
        <v>82.49258160237389</v>
      </c>
    </row>
    <row r="17" spans="1:5" ht="98.25" customHeight="1">
      <c r="A17" s="8" t="s">
        <v>74</v>
      </c>
      <c r="B17" s="13" t="s">
        <v>73</v>
      </c>
      <c r="C17" s="91">
        <v>332</v>
      </c>
      <c r="D17" s="91">
        <v>299</v>
      </c>
      <c r="E17" s="91">
        <f t="shared" si="0"/>
        <v>90.06024096385542</v>
      </c>
    </row>
    <row r="18" spans="1:5" ht="142.5" customHeight="1">
      <c r="A18" s="8" t="s">
        <v>75</v>
      </c>
      <c r="B18" s="13" t="s">
        <v>76</v>
      </c>
      <c r="C18" s="91">
        <v>332</v>
      </c>
      <c r="D18" s="91">
        <v>299</v>
      </c>
      <c r="E18" s="91">
        <f t="shared" si="0"/>
        <v>90.06024096385542</v>
      </c>
    </row>
    <row r="19" spans="1:5" ht="153.75" customHeight="1">
      <c r="A19" s="8" t="s">
        <v>77</v>
      </c>
      <c r="B19" s="50" t="s">
        <v>78</v>
      </c>
      <c r="C19" s="91">
        <v>7.4</v>
      </c>
      <c r="D19" s="91">
        <v>1.7</v>
      </c>
      <c r="E19" s="91">
        <f t="shared" si="0"/>
        <v>22.972972972972972</v>
      </c>
    </row>
    <row r="20" spans="1:5" ht="167.25" customHeight="1">
      <c r="A20" s="8" t="s">
        <v>80</v>
      </c>
      <c r="B20" s="13" t="s">
        <v>79</v>
      </c>
      <c r="C20" s="91">
        <v>7.4</v>
      </c>
      <c r="D20" s="91">
        <v>1.7</v>
      </c>
      <c r="E20" s="91">
        <f t="shared" si="0"/>
        <v>22.972972972972972</v>
      </c>
    </row>
    <row r="21" spans="1:5" ht="21.75" customHeight="1">
      <c r="A21" s="44">
        <v>1</v>
      </c>
      <c r="B21" s="44">
        <v>2</v>
      </c>
      <c r="C21" s="62">
        <v>3</v>
      </c>
      <c r="D21" s="62">
        <v>4</v>
      </c>
      <c r="E21" s="62">
        <v>5</v>
      </c>
    </row>
    <row r="22" spans="1:5" ht="100.5" customHeight="1">
      <c r="A22" s="8" t="s">
        <v>82</v>
      </c>
      <c r="B22" s="13" t="s">
        <v>81</v>
      </c>
      <c r="C22" s="91">
        <v>402</v>
      </c>
      <c r="D22" s="91">
        <v>344.3</v>
      </c>
      <c r="E22" s="91">
        <f t="shared" si="0"/>
        <v>85.64676616915423</v>
      </c>
    </row>
    <row r="23" spans="1:5" ht="127.5" customHeight="1">
      <c r="A23" s="8" t="s">
        <v>84</v>
      </c>
      <c r="B23" s="13" t="s">
        <v>83</v>
      </c>
      <c r="C23" s="91">
        <v>402</v>
      </c>
      <c r="D23" s="91">
        <v>344.3</v>
      </c>
      <c r="E23" s="91">
        <f t="shared" si="0"/>
        <v>85.64676616915423</v>
      </c>
    </row>
    <row r="24" spans="1:5" ht="98.25" customHeight="1">
      <c r="A24" s="8" t="s">
        <v>87</v>
      </c>
      <c r="B24" s="52" t="s">
        <v>86</v>
      </c>
      <c r="C24" s="91">
        <v>0</v>
      </c>
      <c r="D24" s="91">
        <v>-33.4</v>
      </c>
      <c r="E24" s="91">
        <v>0</v>
      </c>
    </row>
    <row r="25" spans="1:5" ht="132" customHeight="1">
      <c r="A25" s="8" t="s">
        <v>89</v>
      </c>
      <c r="B25" s="13" t="s">
        <v>88</v>
      </c>
      <c r="C25" s="91">
        <v>0</v>
      </c>
      <c r="D25" s="91">
        <v>-33.4</v>
      </c>
      <c r="E25" s="91">
        <v>0</v>
      </c>
    </row>
    <row r="26" spans="1:5" ht="24.75" customHeight="1">
      <c r="A26" s="17" t="s">
        <v>91</v>
      </c>
      <c r="B26" s="53" t="s">
        <v>90</v>
      </c>
      <c r="C26" s="91">
        <v>730</v>
      </c>
      <c r="D26" s="91">
        <v>590.1</v>
      </c>
      <c r="E26" s="91">
        <f t="shared" si="0"/>
        <v>80.83561643835617</v>
      </c>
    </row>
    <row r="27" spans="1:5" ht="25.5" customHeight="1">
      <c r="A27" s="8" t="s">
        <v>92</v>
      </c>
      <c r="B27" s="53" t="s">
        <v>12</v>
      </c>
      <c r="C27" s="91">
        <v>730</v>
      </c>
      <c r="D27" s="91">
        <v>590.1</v>
      </c>
      <c r="E27" s="91">
        <f t="shared" si="0"/>
        <v>80.83561643835617</v>
      </c>
    </row>
    <row r="28" spans="1:5" ht="15">
      <c r="A28" s="8" t="s">
        <v>14</v>
      </c>
      <c r="B28" s="53" t="s">
        <v>12</v>
      </c>
      <c r="C28" s="91">
        <v>730</v>
      </c>
      <c r="D28" s="91">
        <v>590.1</v>
      </c>
      <c r="E28" s="91">
        <f t="shared" si="0"/>
        <v>80.83561643835617</v>
      </c>
    </row>
    <row r="29" spans="1:5" ht="27.75" customHeight="1">
      <c r="A29" s="17" t="s">
        <v>94</v>
      </c>
      <c r="B29" s="53" t="s">
        <v>93</v>
      </c>
      <c r="C29" s="91">
        <v>1110</v>
      </c>
      <c r="D29" s="91">
        <v>446.8</v>
      </c>
      <c r="E29" s="91">
        <f t="shared" si="0"/>
        <v>40.252252252252255</v>
      </c>
    </row>
    <row r="30" spans="1:5" ht="27.75" customHeight="1">
      <c r="A30" s="17" t="s">
        <v>96</v>
      </c>
      <c r="B30" s="53" t="s">
        <v>95</v>
      </c>
      <c r="C30" s="91">
        <v>30</v>
      </c>
      <c r="D30" s="91">
        <v>18.5</v>
      </c>
      <c r="E30" s="91">
        <f t="shared" si="0"/>
        <v>61.66666666666667</v>
      </c>
    </row>
    <row r="31" spans="1:5" ht="59.25" customHeight="1">
      <c r="A31" s="8" t="s">
        <v>16</v>
      </c>
      <c r="B31" s="15" t="s">
        <v>15</v>
      </c>
      <c r="C31" s="91">
        <v>30</v>
      </c>
      <c r="D31" s="91">
        <v>18.5</v>
      </c>
      <c r="E31" s="91">
        <f t="shared" si="0"/>
        <v>61.66666666666667</v>
      </c>
    </row>
    <row r="32" spans="1:5" ht="29.25" customHeight="1">
      <c r="A32" s="8" t="s">
        <v>97</v>
      </c>
      <c r="B32" s="15" t="s">
        <v>1</v>
      </c>
      <c r="C32" s="91">
        <v>1080</v>
      </c>
      <c r="D32" s="91">
        <v>428.2</v>
      </c>
      <c r="E32" s="91">
        <f t="shared" si="0"/>
        <v>39.64814814814815</v>
      </c>
    </row>
    <row r="33" spans="1:5" ht="30" customHeight="1">
      <c r="A33" s="8" t="s">
        <v>99</v>
      </c>
      <c r="B33" s="15" t="s">
        <v>98</v>
      </c>
      <c r="C33" s="91">
        <v>600</v>
      </c>
      <c r="D33" s="91">
        <v>597.6</v>
      </c>
      <c r="E33" s="91">
        <f t="shared" si="0"/>
        <v>99.6</v>
      </c>
    </row>
    <row r="34" spans="1:5" ht="51.75" customHeight="1">
      <c r="A34" s="8" t="s">
        <v>101</v>
      </c>
      <c r="B34" s="13" t="s">
        <v>100</v>
      </c>
      <c r="C34" s="91">
        <v>600</v>
      </c>
      <c r="D34" s="91">
        <v>597.6</v>
      </c>
      <c r="E34" s="91">
        <f t="shared" si="0"/>
        <v>99.6</v>
      </c>
    </row>
    <row r="35" spans="1:5" ht="27" customHeight="1">
      <c r="A35" s="8" t="s">
        <v>103</v>
      </c>
      <c r="B35" s="15" t="s">
        <v>102</v>
      </c>
      <c r="C35" s="91">
        <v>480</v>
      </c>
      <c r="D35" s="91">
        <v>-169.3</v>
      </c>
      <c r="E35" s="91">
        <f t="shared" si="0"/>
        <v>-35.270833333333336</v>
      </c>
    </row>
    <row r="36" spans="1:5" ht="55.5" customHeight="1">
      <c r="A36" s="8" t="s">
        <v>105</v>
      </c>
      <c r="B36" s="13" t="s">
        <v>104</v>
      </c>
      <c r="C36" s="91">
        <v>480</v>
      </c>
      <c r="D36" s="91">
        <v>-169.3</v>
      </c>
      <c r="E36" s="91">
        <f t="shared" si="0"/>
        <v>-35.270833333333336</v>
      </c>
    </row>
    <row r="37" spans="1:5" ht="39.75" customHeight="1">
      <c r="A37" s="17" t="s">
        <v>107</v>
      </c>
      <c r="B37" s="52" t="s">
        <v>106</v>
      </c>
      <c r="C37" s="91">
        <v>306.2</v>
      </c>
      <c r="D37" s="91">
        <v>48.6</v>
      </c>
      <c r="E37" s="91">
        <f t="shared" si="0"/>
        <v>15.87197909862835</v>
      </c>
    </row>
    <row r="38" spans="1:5" ht="117" customHeight="1">
      <c r="A38" s="17" t="s">
        <v>109</v>
      </c>
      <c r="B38" s="13" t="s">
        <v>108</v>
      </c>
      <c r="C38" s="91">
        <v>306.2</v>
      </c>
      <c r="D38" s="91">
        <v>48.6</v>
      </c>
      <c r="E38" s="91">
        <f t="shared" si="0"/>
        <v>15.87197909862835</v>
      </c>
    </row>
    <row r="39" spans="1:5" ht="104.25" customHeight="1">
      <c r="A39" s="17" t="s">
        <v>111</v>
      </c>
      <c r="B39" s="13" t="s">
        <v>110</v>
      </c>
      <c r="C39" s="91">
        <v>275.2</v>
      </c>
      <c r="D39" s="91">
        <v>48.5</v>
      </c>
      <c r="E39" s="91">
        <f t="shared" si="0"/>
        <v>17.623546511627907</v>
      </c>
    </row>
    <row r="40" spans="1:5" ht="156.75" customHeight="1">
      <c r="A40" s="17" t="s">
        <v>17</v>
      </c>
      <c r="B40" s="13" t="s">
        <v>4</v>
      </c>
      <c r="C40" s="91">
        <v>275.2</v>
      </c>
      <c r="D40" s="91">
        <v>48.5</v>
      </c>
      <c r="E40" s="91">
        <f t="shared" si="0"/>
        <v>17.623546511627907</v>
      </c>
    </row>
    <row r="41" spans="1:5" ht="26.25" customHeight="1">
      <c r="A41" s="47">
        <v>1</v>
      </c>
      <c r="B41" s="44">
        <v>2</v>
      </c>
      <c r="C41" s="62">
        <v>3</v>
      </c>
      <c r="D41" s="62">
        <v>4</v>
      </c>
      <c r="E41" s="62">
        <v>5</v>
      </c>
    </row>
    <row r="42" spans="1:5" ht="102.75" customHeight="1">
      <c r="A42" s="17" t="s">
        <v>113</v>
      </c>
      <c r="B42" s="13" t="s">
        <v>112</v>
      </c>
      <c r="C42" s="91">
        <v>31</v>
      </c>
      <c r="D42" s="91">
        <v>0</v>
      </c>
      <c r="E42" s="91">
        <f t="shared" si="0"/>
        <v>0</v>
      </c>
    </row>
    <row r="43" spans="1:5" ht="409.5" customHeight="1" hidden="1">
      <c r="A43" s="111" t="s">
        <v>18</v>
      </c>
      <c r="B43" s="112" t="s">
        <v>5</v>
      </c>
      <c r="C43" s="66"/>
      <c r="D43" s="63"/>
      <c r="E43" s="63"/>
    </row>
    <row r="44" spans="1:5" ht="12.75" customHeight="1">
      <c r="A44" s="111"/>
      <c r="B44" s="112"/>
      <c r="C44" s="105">
        <v>31</v>
      </c>
      <c r="D44" s="105">
        <v>0</v>
      </c>
      <c r="E44" s="105">
        <f>D44/C44*100</f>
        <v>0</v>
      </c>
    </row>
    <row r="45" spans="1:5" ht="18.75" customHeight="1">
      <c r="A45" s="111"/>
      <c r="B45" s="112"/>
      <c r="C45" s="105"/>
      <c r="D45" s="105"/>
      <c r="E45" s="105"/>
    </row>
    <row r="46" spans="1:5" ht="18.75" customHeight="1">
      <c r="A46" s="111"/>
      <c r="B46" s="112"/>
      <c r="C46" s="105"/>
      <c r="D46" s="105"/>
      <c r="E46" s="105"/>
    </row>
    <row r="47" spans="1:5" ht="33" customHeight="1">
      <c r="A47" s="111"/>
      <c r="B47" s="112"/>
      <c r="C47" s="105"/>
      <c r="D47" s="105"/>
      <c r="E47" s="105"/>
    </row>
    <row r="48" spans="1:5" ht="36" customHeight="1">
      <c r="A48" s="8" t="s">
        <v>115</v>
      </c>
      <c r="B48" s="13" t="s">
        <v>114</v>
      </c>
      <c r="C48" s="91">
        <v>9</v>
      </c>
      <c r="D48" s="91">
        <v>3.9</v>
      </c>
      <c r="E48" s="91">
        <f>D51/C51*100</f>
        <v>43.333333333333336</v>
      </c>
    </row>
    <row r="49" spans="1:5" ht="31.5" customHeight="1">
      <c r="A49" s="17" t="s">
        <v>117</v>
      </c>
      <c r="B49" s="13" t="s">
        <v>116</v>
      </c>
      <c r="C49" s="91">
        <v>9</v>
      </c>
      <c r="D49" s="91">
        <v>3.9</v>
      </c>
      <c r="E49" s="91">
        <f aca="true" t="shared" si="1" ref="E49:E71">D49/C49*100</f>
        <v>43.333333333333336</v>
      </c>
    </row>
    <row r="50" spans="1:5" ht="27.75" customHeight="1">
      <c r="A50" s="17" t="s">
        <v>119</v>
      </c>
      <c r="B50" s="15" t="s">
        <v>118</v>
      </c>
      <c r="C50" s="91">
        <v>9</v>
      </c>
      <c r="D50" s="91">
        <v>3.9</v>
      </c>
      <c r="E50" s="91">
        <f t="shared" si="1"/>
        <v>43.333333333333336</v>
      </c>
    </row>
    <row r="51" spans="1:5" ht="38.25" customHeight="1">
      <c r="A51" s="8" t="s">
        <v>20</v>
      </c>
      <c r="B51" s="15" t="s">
        <v>6</v>
      </c>
      <c r="C51" s="91">
        <v>9</v>
      </c>
      <c r="D51" s="91">
        <v>3.9</v>
      </c>
      <c r="E51" s="91">
        <f t="shared" si="1"/>
        <v>43.333333333333336</v>
      </c>
    </row>
    <row r="52" spans="1:5" ht="27" customHeight="1">
      <c r="A52" s="72" t="s">
        <v>21</v>
      </c>
      <c r="B52" s="73" t="s">
        <v>3</v>
      </c>
      <c r="C52" s="69">
        <v>2568.6</v>
      </c>
      <c r="D52" s="69">
        <f>D54+D61+D66</f>
        <v>1981</v>
      </c>
      <c r="E52" s="69">
        <f t="shared" si="1"/>
        <v>77.1237249863739</v>
      </c>
    </row>
    <row r="53" spans="1:5" ht="39" customHeight="1">
      <c r="A53" s="74" t="s">
        <v>121</v>
      </c>
      <c r="B53" s="75" t="s">
        <v>120</v>
      </c>
      <c r="C53" s="91">
        <f>C54+C61+C66</f>
        <v>2568.6</v>
      </c>
      <c r="D53" s="91">
        <f>D54+D61+D66</f>
        <v>1981</v>
      </c>
      <c r="E53" s="91">
        <f t="shared" si="1"/>
        <v>77.1237249863739</v>
      </c>
    </row>
    <row r="54" spans="1:5" ht="33" customHeight="1">
      <c r="A54" s="74" t="s">
        <v>123</v>
      </c>
      <c r="B54" s="76" t="s">
        <v>122</v>
      </c>
      <c r="C54" s="91">
        <v>1425.8</v>
      </c>
      <c r="D54" s="91">
        <f>D55+D57+D59</f>
        <v>1417.2</v>
      </c>
      <c r="E54" s="91">
        <f t="shared" si="1"/>
        <v>99.39682984990883</v>
      </c>
    </row>
    <row r="55" spans="1:5" ht="33.75" customHeight="1">
      <c r="A55" s="74" t="s">
        <v>125</v>
      </c>
      <c r="B55" s="76" t="s">
        <v>124</v>
      </c>
      <c r="C55" s="91">
        <v>1179</v>
      </c>
      <c r="D55" s="91">
        <v>1179</v>
      </c>
      <c r="E55" s="91">
        <f t="shared" si="1"/>
        <v>100</v>
      </c>
    </row>
    <row r="56" spans="1:5" ht="57" customHeight="1">
      <c r="A56" s="74" t="s">
        <v>22</v>
      </c>
      <c r="B56" s="76" t="s">
        <v>126</v>
      </c>
      <c r="C56" s="91">
        <v>1179</v>
      </c>
      <c r="D56" s="91">
        <v>1179</v>
      </c>
      <c r="E56" s="91">
        <f t="shared" si="1"/>
        <v>100</v>
      </c>
    </row>
    <row r="57" spans="1:5" ht="47.25" customHeight="1">
      <c r="A57" s="74" t="s">
        <v>128</v>
      </c>
      <c r="B57" s="76" t="s">
        <v>127</v>
      </c>
      <c r="C57" s="91">
        <v>34.3</v>
      </c>
      <c r="D57" s="91">
        <v>25.7</v>
      </c>
      <c r="E57" s="91">
        <f t="shared" si="1"/>
        <v>74.92711370262391</v>
      </c>
    </row>
    <row r="58" spans="1:5" ht="57" customHeight="1">
      <c r="A58" s="74" t="s">
        <v>23</v>
      </c>
      <c r="B58" s="76" t="s">
        <v>24</v>
      </c>
      <c r="C58" s="91">
        <v>34.3</v>
      </c>
      <c r="D58" s="91">
        <v>25.7</v>
      </c>
      <c r="E58" s="91">
        <f t="shared" si="1"/>
        <v>74.92711370262391</v>
      </c>
    </row>
    <row r="59" spans="1:5" ht="57" customHeight="1">
      <c r="A59" s="74" t="s">
        <v>265</v>
      </c>
      <c r="B59" s="76" t="s">
        <v>263</v>
      </c>
      <c r="C59" s="91">
        <v>212.5</v>
      </c>
      <c r="D59" s="91">
        <v>212.5</v>
      </c>
      <c r="E59" s="91">
        <f t="shared" si="1"/>
        <v>100</v>
      </c>
    </row>
    <row r="60" spans="1:5" ht="57" customHeight="1">
      <c r="A60" s="74" t="s">
        <v>266</v>
      </c>
      <c r="B60" s="76" t="s">
        <v>264</v>
      </c>
      <c r="C60" s="91">
        <v>212.5</v>
      </c>
      <c r="D60" s="91">
        <v>212.5</v>
      </c>
      <c r="E60" s="91">
        <f t="shared" si="1"/>
        <v>100</v>
      </c>
    </row>
    <row r="61" spans="1:5" ht="34.5" customHeight="1">
      <c r="A61" s="92" t="s">
        <v>129</v>
      </c>
      <c r="B61" s="90" t="s">
        <v>26</v>
      </c>
      <c r="C61" s="77">
        <v>107.8</v>
      </c>
      <c r="D61" s="77">
        <v>42.2</v>
      </c>
      <c r="E61" s="77">
        <f t="shared" si="1"/>
        <v>39.14656771799629</v>
      </c>
    </row>
    <row r="62" spans="1:6" ht="51.75" customHeight="1">
      <c r="A62" s="74" t="s">
        <v>130</v>
      </c>
      <c r="B62" s="76" t="s">
        <v>131</v>
      </c>
      <c r="C62" s="91">
        <v>3.8</v>
      </c>
      <c r="D62" s="91">
        <v>0</v>
      </c>
      <c r="E62" s="91">
        <f t="shared" si="1"/>
        <v>0</v>
      </c>
      <c r="F62" s="34"/>
    </row>
    <row r="63" spans="1:5" ht="54" customHeight="1">
      <c r="A63" s="74" t="s">
        <v>28</v>
      </c>
      <c r="B63" s="76" t="s">
        <v>27</v>
      </c>
      <c r="C63" s="91">
        <v>3.8</v>
      </c>
      <c r="D63" s="91">
        <v>0</v>
      </c>
      <c r="E63" s="91">
        <f t="shared" si="1"/>
        <v>0</v>
      </c>
    </row>
    <row r="64" spans="1:5" ht="32.25" customHeight="1">
      <c r="A64" s="74" t="s">
        <v>133</v>
      </c>
      <c r="B64" s="76" t="s">
        <v>132</v>
      </c>
      <c r="C64" s="91">
        <v>104</v>
      </c>
      <c r="D64" s="91">
        <v>42.2</v>
      </c>
      <c r="E64" s="91">
        <f t="shared" si="1"/>
        <v>40.57692307692308</v>
      </c>
    </row>
    <row r="65" spans="1:5" ht="55.5" customHeight="1">
      <c r="A65" s="74" t="s">
        <v>30</v>
      </c>
      <c r="B65" s="76" t="s">
        <v>29</v>
      </c>
      <c r="C65" s="91">
        <v>104</v>
      </c>
      <c r="D65" s="91">
        <v>42.2</v>
      </c>
      <c r="E65" s="91">
        <f t="shared" si="1"/>
        <v>40.57692307692308</v>
      </c>
    </row>
    <row r="66" spans="1:5" ht="21.75" customHeight="1">
      <c r="A66" s="72" t="s">
        <v>134</v>
      </c>
      <c r="B66" s="90" t="s">
        <v>55</v>
      </c>
      <c r="C66" s="69">
        <v>1035</v>
      </c>
      <c r="D66" s="69">
        <v>521.6</v>
      </c>
      <c r="E66" s="69">
        <f t="shared" si="1"/>
        <v>50.39613526570048</v>
      </c>
    </row>
    <row r="67" spans="1:5" ht="33.75" customHeight="1">
      <c r="A67" s="74" t="s">
        <v>280</v>
      </c>
      <c r="B67" s="76" t="s">
        <v>135</v>
      </c>
      <c r="C67" s="91">
        <v>8.2</v>
      </c>
      <c r="D67" s="91">
        <v>8.2</v>
      </c>
      <c r="E67" s="91">
        <f t="shared" si="1"/>
        <v>100</v>
      </c>
    </row>
    <row r="68" spans="1:5" ht="33.75" customHeight="1">
      <c r="A68" s="74" t="s">
        <v>280</v>
      </c>
      <c r="B68" s="76" t="s">
        <v>31</v>
      </c>
      <c r="C68" s="91">
        <v>8.2</v>
      </c>
      <c r="D68" s="91">
        <v>8.2</v>
      </c>
      <c r="E68" s="91">
        <f>D68/C68*100</f>
        <v>100</v>
      </c>
    </row>
    <row r="69" spans="1:5" ht="33.75" customHeight="1">
      <c r="A69" s="74" t="s">
        <v>281</v>
      </c>
      <c r="B69" s="76" t="s">
        <v>31</v>
      </c>
      <c r="C69" s="91">
        <v>1026800</v>
      </c>
      <c r="D69" s="91">
        <v>513400</v>
      </c>
      <c r="E69" s="91">
        <f>D69/C69*100</f>
        <v>50</v>
      </c>
    </row>
    <row r="70" spans="1:5" ht="35.25" customHeight="1">
      <c r="A70" s="74" t="s">
        <v>32</v>
      </c>
      <c r="B70" s="76" t="s">
        <v>31</v>
      </c>
      <c r="C70" s="91">
        <v>1026800</v>
      </c>
      <c r="D70" s="91">
        <v>513400</v>
      </c>
      <c r="E70" s="91">
        <f t="shared" si="1"/>
        <v>50</v>
      </c>
    </row>
    <row r="71" spans="1:5" ht="23.25" customHeight="1">
      <c r="A71" s="110" t="s">
        <v>239</v>
      </c>
      <c r="B71" s="110"/>
      <c r="C71" s="77">
        <f>C52+C9</f>
        <v>5715.7</v>
      </c>
      <c r="D71" s="77">
        <f>D52+D9</f>
        <v>3876.6000000000004</v>
      </c>
      <c r="E71" s="77">
        <f t="shared" si="1"/>
        <v>67.82371363087637</v>
      </c>
    </row>
    <row r="72" spans="1:5" ht="18">
      <c r="A72" s="41"/>
      <c r="B72" s="6"/>
      <c r="C72" s="6"/>
      <c r="D72" s="6"/>
      <c r="E72" s="7"/>
    </row>
    <row r="73" spans="1:5" s="2" customFormat="1" ht="26.25" customHeight="1">
      <c r="A73" s="107" t="s">
        <v>19</v>
      </c>
      <c r="B73" s="108"/>
      <c r="E73" s="5"/>
    </row>
    <row r="74" spans="1:5" ht="17.25" customHeight="1">
      <c r="A74" s="107" t="s">
        <v>224</v>
      </c>
      <c r="B74" s="108"/>
      <c r="C74" s="21"/>
      <c r="D74" s="21"/>
      <c r="E74" s="42"/>
    </row>
    <row r="75" spans="1:5" ht="16.5" customHeight="1">
      <c r="A75" s="109" t="s">
        <v>225</v>
      </c>
      <c r="B75" s="108"/>
      <c r="C75" s="21"/>
      <c r="D75" s="102" t="s">
        <v>25</v>
      </c>
      <c r="E75" s="102"/>
    </row>
  </sheetData>
  <sheetProtection/>
  <mergeCells count="13">
    <mergeCell ref="C44:C47"/>
    <mergeCell ref="A43:A47"/>
    <mergeCell ref="B43:B47"/>
    <mergeCell ref="D75:E75"/>
    <mergeCell ref="C1:E1"/>
    <mergeCell ref="A3:E3"/>
    <mergeCell ref="D44:D47"/>
    <mergeCell ref="E44:E47"/>
    <mergeCell ref="D5:E5"/>
    <mergeCell ref="A73:B73"/>
    <mergeCell ref="A74:B74"/>
    <mergeCell ref="A75:B75"/>
    <mergeCell ref="A71:B71"/>
  </mergeCells>
  <hyperlinks>
    <hyperlink ref="B14" r:id="rId1" display="garantf1://10800200.22701/"/>
  </hyperlinks>
  <printOptions/>
  <pageMargins left="1.1811023622047245" right="0.3937007874015748" top="0.7874015748031497" bottom="0.7874015748031497" header="0.31496062992125984" footer="0.31496062992125984"/>
  <pageSetup fitToHeight="2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31">
      <selection activeCell="G8" sqref="G8"/>
    </sheetView>
  </sheetViews>
  <sheetFormatPr defaultColWidth="9.140625" defaultRowHeight="12.75"/>
  <cols>
    <col min="1" max="1" width="10.00390625" style="0" customWidth="1"/>
    <col min="2" max="2" width="14.8515625" style="0" customWidth="1"/>
    <col min="3" max="3" width="13.57421875" style="0" customWidth="1"/>
    <col min="4" max="4" width="43.7109375" style="0" customWidth="1"/>
    <col min="5" max="5" width="23.7109375" style="0" customWidth="1"/>
    <col min="6" max="6" width="16.57421875" style="0" customWidth="1"/>
    <col min="7" max="7" width="15.28125" style="0" customWidth="1"/>
  </cols>
  <sheetData>
    <row r="2" spans="5:7" ht="105.75" customHeight="1">
      <c r="E2" s="103" t="s">
        <v>274</v>
      </c>
      <c r="F2" s="103"/>
      <c r="G2" s="103"/>
    </row>
    <row r="3" spans="1:7" ht="43.5" customHeight="1">
      <c r="A3" s="104" t="s">
        <v>273</v>
      </c>
      <c r="B3" s="104"/>
      <c r="C3" s="104"/>
      <c r="D3" s="115"/>
      <c r="E3" s="115"/>
      <c r="F3" s="115"/>
      <c r="G3" s="115"/>
    </row>
    <row r="4" spans="1:7" ht="20.25" customHeight="1">
      <c r="A4" s="36"/>
      <c r="B4" s="36"/>
      <c r="C4" s="36"/>
      <c r="D4" s="39"/>
      <c r="E4" s="39"/>
      <c r="F4" s="39"/>
      <c r="G4" s="39"/>
    </row>
    <row r="5" spans="5:7" ht="18">
      <c r="E5" s="116" t="s">
        <v>136</v>
      </c>
      <c r="F5" s="116"/>
      <c r="G5" s="116"/>
    </row>
    <row r="6" spans="1:7" ht="50.25" customHeight="1">
      <c r="A6" s="17" t="s">
        <v>57</v>
      </c>
      <c r="B6" s="17" t="s">
        <v>34</v>
      </c>
      <c r="C6" s="17" t="s">
        <v>35</v>
      </c>
      <c r="D6" s="18" t="s">
        <v>8</v>
      </c>
      <c r="E6" s="18" t="s">
        <v>56</v>
      </c>
      <c r="F6" s="18" t="s">
        <v>0</v>
      </c>
      <c r="G6" s="18" t="s">
        <v>10</v>
      </c>
    </row>
    <row r="7" spans="1:7" ht="15">
      <c r="A7" s="19">
        <v>1</v>
      </c>
      <c r="B7" s="19">
        <v>2</v>
      </c>
      <c r="C7" s="19">
        <v>3</v>
      </c>
      <c r="D7" s="18">
        <v>4</v>
      </c>
      <c r="E7" s="19">
        <v>5</v>
      </c>
      <c r="F7" s="19">
        <v>6</v>
      </c>
      <c r="G7" s="19">
        <v>7</v>
      </c>
    </row>
    <row r="8" spans="1:7" ht="24" customHeight="1">
      <c r="A8" s="20"/>
      <c r="B8" s="20"/>
      <c r="C8" s="20"/>
      <c r="D8" s="81" t="s">
        <v>141</v>
      </c>
      <c r="E8" s="82">
        <f>E9+E15+E17+E19+E22+E24</f>
        <v>7710.900000000001</v>
      </c>
      <c r="F8" s="82">
        <f>F9+F15+F17+F19+F22+F24+F26</f>
        <v>4128</v>
      </c>
      <c r="G8" s="93">
        <f>F8/E8*100</f>
        <v>53.534606855230905</v>
      </c>
    </row>
    <row r="9" spans="1:7" ht="23.25" customHeight="1">
      <c r="A9" s="19">
        <v>1</v>
      </c>
      <c r="B9" s="45" t="s">
        <v>37</v>
      </c>
      <c r="C9" s="45" t="s">
        <v>137</v>
      </c>
      <c r="D9" s="53" t="s">
        <v>36</v>
      </c>
      <c r="E9" s="80">
        <f>E10+E11+E12+E13+E14</f>
        <v>3920.0000000000005</v>
      </c>
      <c r="F9" s="80">
        <f>F10+F11+F12+F13+F14</f>
        <v>2433.8999999999996</v>
      </c>
      <c r="G9" s="94">
        <f>F9/E9*100</f>
        <v>62.0892857142857</v>
      </c>
    </row>
    <row r="10" spans="1:7" ht="34.5" customHeight="1">
      <c r="A10" s="17"/>
      <c r="B10" s="26" t="s">
        <v>37</v>
      </c>
      <c r="C10" s="26" t="s">
        <v>39</v>
      </c>
      <c r="D10" s="13" t="s">
        <v>138</v>
      </c>
      <c r="E10" s="79">
        <v>1350.9</v>
      </c>
      <c r="F10" s="79">
        <v>787.7</v>
      </c>
      <c r="G10" s="79">
        <f aca="true" t="shared" si="0" ref="G10:G26">F10/E10*100</f>
        <v>58.30927529794951</v>
      </c>
    </row>
    <row r="11" spans="1:7" ht="84.75" customHeight="1">
      <c r="A11" s="17"/>
      <c r="B11" s="26" t="s">
        <v>37</v>
      </c>
      <c r="C11" s="26" t="s">
        <v>41</v>
      </c>
      <c r="D11" s="13" t="s">
        <v>139</v>
      </c>
      <c r="E11" s="79">
        <v>2479.3</v>
      </c>
      <c r="F11" s="79">
        <v>1596.5</v>
      </c>
      <c r="G11" s="79">
        <f t="shared" si="0"/>
        <v>64.39317549308272</v>
      </c>
    </row>
    <row r="12" spans="1:7" ht="66.75" customHeight="1">
      <c r="A12" s="17"/>
      <c r="B12" s="26" t="s">
        <v>37</v>
      </c>
      <c r="C12" s="26" t="s">
        <v>43</v>
      </c>
      <c r="D12" s="13" t="s">
        <v>42</v>
      </c>
      <c r="E12" s="79">
        <v>56.8</v>
      </c>
      <c r="F12" s="79">
        <v>42.6</v>
      </c>
      <c r="G12" s="79">
        <f t="shared" si="0"/>
        <v>75.00000000000001</v>
      </c>
    </row>
    <row r="13" spans="1:7" ht="30" customHeight="1">
      <c r="A13" s="17"/>
      <c r="B13" s="26" t="s">
        <v>37</v>
      </c>
      <c r="C13" s="17">
        <v>11</v>
      </c>
      <c r="D13" s="13" t="s">
        <v>143</v>
      </c>
      <c r="E13" s="79">
        <v>10</v>
      </c>
      <c r="F13" s="79">
        <v>0</v>
      </c>
      <c r="G13" s="79">
        <f t="shared" si="0"/>
        <v>0</v>
      </c>
    </row>
    <row r="14" spans="1:7" ht="30.75" customHeight="1">
      <c r="A14" s="17"/>
      <c r="B14" s="26" t="s">
        <v>37</v>
      </c>
      <c r="C14" s="17">
        <v>13</v>
      </c>
      <c r="D14" s="13" t="s">
        <v>140</v>
      </c>
      <c r="E14" s="79">
        <v>23</v>
      </c>
      <c r="F14" s="79">
        <v>7.1</v>
      </c>
      <c r="G14" s="79">
        <f t="shared" si="0"/>
        <v>30.869565217391305</v>
      </c>
    </row>
    <row r="15" spans="1:7" ht="33" customHeight="1">
      <c r="A15" s="17">
        <v>2</v>
      </c>
      <c r="B15" s="26" t="s">
        <v>39</v>
      </c>
      <c r="C15" s="26" t="s">
        <v>137</v>
      </c>
      <c r="D15" s="12" t="s">
        <v>44</v>
      </c>
      <c r="E15" s="79">
        <v>104</v>
      </c>
      <c r="F15" s="79">
        <v>42.2</v>
      </c>
      <c r="G15" s="79">
        <f t="shared" si="0"/>
        <v>40.57692307692308</v>
      </c>
    </row>
    <row r="16" spans="1:7" ht="33" customHeight="1">
      <c r="A16" s="17"/>
      <c r="B16" s="26" t="s">
        <v>39</v>
      </c>
      <c r="C16" s="26" t="s">
        <v>45</v>
      </c>
      <c r="D16" s="50" t="s">
        <v>142</v>
      </c>
      <c r="E16" s="79">
        <v>104</v>
      </c>
      <c r="F16" s="79">
        <v>42.2</v>
      </c>
      <c r="G16" s="79">
        <f t="shared" si="0"/>
        <v>40.57692307692308</v>
      </c>
    </row>
    <row r="17" spans="1:7" ht="39.75" customHeight="1">
      <c r="A17" s="17">
        <v>3</v>
      </c>
      <c r="B17" s="26" t="s">
        <v>45</v>
      </c>
      <c r="C17" s="26" t="s">
        <v>137</v>
      </c>
      <c r="D17" s="13" t="s">
        <v>46</v>
      </c>
      <c r="E17" s="79">
        <v>8.2</v>
      </c>
      <c r="F17" s="79">
        <v>8.2</v>
      </c>
      <c r="G17" s="79">
        <f t="shared" si="0"/>
        <v>100</v>
      </c>
    </row>
    <row r="18" spans="1:7" ht="69.75" customHeight="1">
      <c r="A18" s="17"/>
      <c r="B18" s="26" t="s">
        <v>45</v>
      </c>
      <c r="C18" s="26" t="s">
        <v>144</v>
      </c>
      <c r="D18" s="27" t="s">
        <v>145</v>
      </c>
      <c r="E18" s="79">
        <v>8.2</v>
      </c>
      <c r="F18" s="79">
        <v>8.2</v>
      </c>
      <c r="G18" s="79">
        <f t="shared" si="0"/>
        <v>100</v>
      </c>
    </row>
    <row r="19" spans="1:7" ht="25.5" customHeight="1">
      <c r="A19" s="17">
        <v>4</v>
      </c>
      <c r="B19" s="26" t="s">
        <v>41</v>
      </c>
      <c r="C19" s="26" t="s">
        <v>137</v>
      </c>
      <c r="D19" s="27" t="s">
        <v>48</v>
      </c>
      <c r="E19" s="79">
        <v>1278.7</v>
      </c>
      <c r="F19" s="79">
        <v>460.9</v>
      </c>
      <c r="G19" s="79">
        <f t="shared" si="0"/>
        <v>36.04442011417846</v>
      </c>
    </row>
    <row r="20" spans="1:7" ht="15">
      <c r="A20" s="17"/>
      <c r="B20" s="26" t="s">
        <v>41</v>
      </c>
      <c r="C20" s="26" t="s">
        <v>47</v>
      </c>
      <c r="D20" s="27" t="s">
        <v>49</v>
      </c>
      <c r="E20" s="79">
        <v>1248.7</v>
      </c>
      <c r="F20" s="79">
        <v>460.9</v>
      </c>
      <c r="G20" s="79">
        <f t="shared" si="0"/>
        <v>36.91038680227437</v>
      </c>
    </row>
    <row r="21" spans="1:7" ht="30.75">
      <c r="A21" s="17"/>
      <c r="B21" s="26" t="s">
        <v>41</v>
      </c>
      <c r="C21" s="26" t="s">
        <v>146</v>
      </c>
      <c r="D21" s="27" t="s">
        <v>147</v>
      </c>
      <c r="E21" s="79">
        <v>30</v>
      </c>
      <c r="F21" s="79">
        <v>0</v>
      </c>
      <c r="G21" s="79">
        <f t="shared" si="0"/>
        <v>0</v>
      </c>
    </row>
    <row r="22" spans="1:7" ht="32.25" customHeight="1">
      <c r="A22" s="17">
        <v>5</v>
      </c>
      <c r="B22" s="26" t="s">
        <v>51</v>
      </c>
      <c r="C22" s="26" t="s">
        <v>137</v>
      </c>
      <c r="D22" s="27" t="s">
        <v>50</v>
      </c>
      <c r="E22" s="79">
        <v>419.5</v>
      </c>
      <c r="F22" s="79">
        <v>142.9</v>
      </c>
      <c r="G22" s="79">
        <f t="shared" si="0"/>
        <v>34.06436233611442</v>
      </c>
    </row>
    <row r="23" spans="1:7" ht="21.75" customHeight="1">
      <c r="A23" s="17"/>
      <c r="B23" s="26" t="s">
        <v>51</v>
      </c>
      <c r="C23" s="26" t="s">
        <v>45</v>
      </c>
      <c r="D23" s="27" t="s">
        <v>52</v>
      </c>
      <c r="E23" s="79">
        <v>419.5</v>
      </c>
      <c r="F23" s="79">
        <v>142.9</v>
      </c>
      <c r="G23" s="79">
        <f t="shared" si="0"/>
        <v>34.06436233611442</v>
      </c>
    </row>
    <row r="24" spans="1:7" ht="26.25" customHeight="1">
      <c r="A24" s="17">
        <v>6</v>
      </c>
      <c r="B24" s="26" t="s">
        <v>53</v>
      </c>
      <c r="C24" s="26" t="s">
        <v>137</v>
      </c>
      <c r="D24" s="27" t="s">
        <v>148</v>
      </c>
      <c r="E24" s="79">
        <v>1980.5</v>
      </c>
      <c r="F24" s="79">
        <v>1039.9</v>
      </c>
      <c r="G24" s="79">
        <f t="shared" si="0"/>
        <v>52.50694269123959</v>
      </c>
    </row>
    <row r="25" spans="1:7" ht="23.25" customHeight="1">
      <c r="A25" s="17"/>
      <c r="B25" s="26" t="s">
        <v>53</v>
      </c>
      <c r="C25" s="26" t="s">
        <v>37</v>
      </c>
      <c r="D25" s="27" t="s">
        <v>54</v>
      </c>
      <c r="E25" s="79">
        <v>1950.5</v>
      </c>
      <c r="F25" s="79">
        <v>1039.9</v>
      </c>
      <c r="G25" s="79">
        <f t="shared" si="0"/>
        <v>53.31453473468342</v>
      </c>
    </row>
    <row r="26" spans="1:7" ht="28.5" customHeight="1">
      <c r="A26" s="17">
        <v>7</v>
      </c>
      <c r="B26" s="26" t="s">
        <v>53</v>
      </c>
      <c r="C26" s="26" t="s">
        <v>41</v>
      </c>
      <c r="D26" s="27" t="s">
        <v>282</v>
      </c>
      <c r="E26" s="79">
        <v>30</v>
      </c>
      <c r="F26" s="79">
        <v>0</v>
      </c>
      <c r="G26" s="79">
        <f t="shared" si="0"/>
        <v>0</v>
      </c>
    </row>
    <row r="27" spans="1:7" ht="12.75">
      <c r="A27" s="21"/>
      <c r="B27" s="21"/>
      <c r="C27" s="21"/>
      <c r="D27" s="21"/>
      <c r="E27" s="21"/>
      <c r="F27" s="21"/>
      <c r="G27" s="21"/>
    </row>
    <row r="28" spans="1:7" ht="12.75">
      <c r="A28" s="21"/>
      <c r="B28" s="21"/>
      <c r="C28" s="21"/>
      <c r="D28" s="21"/>
      <c r="E28" s="21"/>
      <c r="F28" s="21"/>
      <c r="G28" s="21"/>
    </row>
    <row r="29" spans="1:4" ht="18">
      <c r="A29" s="113" t="s">
        <v>19</v>
      </c>
      <c r="B29" s="113"/>
      <c r="C29" s="113"/>
      <c r="D29" s="114"/>
    </row>
    <row r="30" spans="1:4" ht="17.25" customHeight="1">
      <c r="A30" s="113" t="s">
        <v>224</v>
      </c>
      <c r="B30" s="113"/>
      <c r="C30" s="113"/>
      <c r="D30" s="114"/>
    </row>
    <row r="31" spans="1:7" ht="18" customHeight="1">
      <c r="A31" s="16" t="s">
        <v>225</v>
      </c>
      <c r="B31" s="16"/>
      <c r="C31" s="16"/>
      <c r="F31" s="102" t="s">
        <v>25</v>
      </c>
      <c r="G31" s="102"/>
    </row>
  </sheetData>
  <sheetProtection/>
  <mergeCells count="6">
    <mergeCell ref="E2:G2"/>
    <mergeCell ref="A29:D29"/>
    <mergeCell ref="A30:D30"/>
    <mergeCell ref="F31:G31"/>
    <mergeCell ref="A3:G3"/>
    <mergeCell ref="E5:G5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17"/>
  <sheetViews>
    <sheetView tabSelected="1" view="pageBreakPreview" zoomScale="70" zoomScaleNormal="80" zoomScaleSheetLayoutView="70" zoomScalePageLayoutView="0" workbookViewId="0" topLeftCell="A1">
      <selection activeCell="G115" sqref="G115"/>
    </sheetView>
  </sheetViews>
  <sheetFormatPr defaultColWidth="9.140625" defaultRowHeight="12.75"/>
  <cols>
    <col min="1" max="1" width="38.140625" style="0" customWidth="1"/>
    <col min="2" max="2" width="12.57421875" style="0" customWidth="1"/>
    <col min="3" max="3" width="10.8515625" style="0" customWidth="1"/>
    <col min="5" max="5" width="16.421875" style="0" customWidth="1"/>
    <col min="6" max="6" width="11.140625" style="0" customWidth="1"/>
    <col min="7" max="7" width="12.57421875" style="0" customWidth="1"/>
    <col min="8" max="8" width="13.00390625" style="0" customWidth="1"/>
    <col min="9" max="9" width="14.8515625" style="0" customWidth="1"/>
    <col min="10" max="10" width="9.140625" style="0" customWidth="1"/>
    <col min="11" max="11" width="7.00390625" style="0" customWidth="1"/>
    <col min="12" max="12" width="9.140625" style="0" customWidth="1"/>
  </cols>
  <sheetData>
    <row r="1" spans="6:9" ht="107.25" customHeight="1">
      <c r="F1" s="103" t="s">
        <v>289</v>
      </c>
      <c r="G1" s="108"/>
      <c r="H1" s="108"/>
      <c r="I1" s="108"/>
    </row>
    <row r="2" spans="6:9" ht="16.5" customHeight="1">
      <c r="F2" s="11"/>
      <c r="G2" s="35"/>
      <c r="H2" s="35"/>
      <c r="I2" s="35"/>
    </row>
    <row r="3" spans="1:9" ht="39" customHeight="1">
      <c r="A3" s="104" t="s">
        <v>279</v>
      </c>
      <c r="B3" s="104"/>
      <c r="C3" s="104"/>
      <c r="D3" s="104"/>
      <c r="E3" s="104"/>
      <c r="F3" s="104"/>
      <c r="G3" s="104"/>
      <c r="H3" s="104"/>
      <c r="I3" s="104"/>
    </row>
    <row r="4" ht="12" customHeight="1"/>
    <row r="5" ht="18" hidden="1">
      <c r="I5" s="16" t="s">
        <v>136</v>
      </c>
    </row>
    <row r="6" spans="1:10" ht="15">
      <c r="A6" s="117" t="s">
        <v>33</v>
      </c>
      <c r="B6" s="117" t="s">
        <v>149</v>
      </c>
      <c r="C6" s="117" t="s">
        <v>34</v>
      </c>
      <c r="D6" s="117" t="s">
        <v>35</v>
      </c>
      <c r="E6" s="117" t="s">
        <v>150</v>
      </c>
      <c r="F6" s="117" t="s">
        <v>151</v>
      </c>
      <c r="G6" s="117" t="s">
        <v>152</v>
      </c>
      <c r="H6" s="117" t="s">
        <v>0</v>
      </c>
      <c r="I6" s="117" t="s">
        <v>245</v>
      </c>
      <c r="J6" s="22"/>
    </row>
    <row r="7" spans="1:10" ht="15">
      <c r="A7" s="117"/>
      <c r="B7" s="117"/>
      <c r="C7" s="117"/>
      <c r="D7" s="117"/>
      <c r="E7" s="117"/>
      <c r="F7" s="117"/>
      <c r="G7" s="117"/>
      <c r="H7" s="117"/>
      <c r="I7" s="117"/>
      <c r="J7" s="22"/>
    </row>
    <row r="8" spans="1:10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22"/>
    </row>
    <row r="9" spans="1:10" ht="17.25">
      <c r="A9" s="88" t="s">
        <v>154</v>
      </c>
      <c r="B9" s="89"/>
      <c r="C9" s="89"/>
      <c r="D9" s="89"/>
      <c r="E9" s="89"/>
      <c r="F9" s="89"/>
      <c r="G9" s="100">
        <f>G10+G18</f>
        <v>7710.900000000001</v>
      </c>
      <c r="H9" s="100">
        <f>H10+H18</f>
        <v>4128</v>
      </c>
      <c r="I9" s="101">
        <f>H9/G9*100</f>
        <v>53.534606855230905</v>
      </c>
      <c r="J9" s="22"/>
    </row>
    <row r="10" spans="1:10" ht="33" customHeight="1">
      <c r="A10" s="25" t="s">
        <v>153</v>
      </c>
      <c r="B10" s="17">
        <v>991</v>
      </c>
      <c r="C10" s="17"/>
      <c r="D10" s="17"/>
      <c r="E10" s="17"/>
      <c r="F10" s="17"/>
      <c r="G10" s="78">
        <v>56.8</v>
      </c>
      <c r="H10" s="78">
        <v>42.6</v>
      </c>
      <c r="I10" s="79">
        <f aca="true" t="shared" si="0" ref="I10:I53">H10/G10*100</f>
        <v>75.00000000000001</v>
      </c>
      <c r="J10" s="22"/>
    </row>
    <row r="11" spans="1:10" ht="23.25" customHeight="1">
      <c r="A11" s="60" t="s">
        <v>36</v>
      </c>
      <c r="B11" s="17">
        <v>991</v>
      </c>
      <c r="C11" s="26" t="s">
        <v>37</v>
      </c>
      <c r="D11" s="26" t="s">
        <v>137</v>
      </c>
      <c r="E11" s="17"/>
      <c r="F11" s="17"/>
      <c r="G11" s="78">
        <v>56.8</v>
      </c>
      <c r="H11" s="78">
        <v>42.6</v>
      </c>
      <c r="I11" s="94">
        <f t="shared" si="0"/>
        <v>75.00000000000001</v>
      </c>
      <c r="J11" s="22"/>
    </row>
    <row r="12" spans="1:10" ht="81.75" customHeight="1">
      <c r="A12" s="83" t="s">
        <v>42</v>
      </c>
      <c r="B12" s="84">
        <v>991</v>
      </c>
      <c r="C12" s="85" t="s">
        <v>37</v>
      </c>
      <c r="D12" s="85" t="s">
        <v>43</v>
      </c>
      <c r="E12" s="84"/>
      <c r="F12" s="84"/>
      <c r="G12" s="95">
        <v>56.8</v>
      </c>
      <c r="H12" s="95">
        <v>42.6</v>
      </c>
      <c r="I12" s="82">
        <f t="shared" si="0"/>
        <v>75.00000000000001</v>
      </c>
      <c r="J12" s="22"/>
    </row>
    <row r="13" spans="1:10" ht="62.25">
      <c r="A13" s="25" t="s">
        <v>155</v>
      </c>
      <c r="B13" s="17">
        <v>991</v>
      </c>
      <c r="C13" s="26" t="s">
        <v>37</v>
      </c>
      <c r="D13" s="26" t="s">
        <v>43</v>
      </c>
      <c r="E13" s="17" t="s">
        <v>156</v>
      </c>
      <c r="F13" s="17"/>
      <c r="G13" s="78">
        <v>56.8</v>
      </c>
      <c r="H13" s="78">
        <v>42.6</v>
      </c>
      <c r="I13" s="79">
        <f t="shared" si="0"/>
        <v>75.00000000000001</v>
      </c>
      <c r="J13" s="22"/>
    </row>
    <row r="14" spans="1:10" ht="34.5" customHeight="1">
      <c r="A14" s="25" t="s">
        <v>157</v>
      </c>
      <c r="B14" s="17">
        <v>991</v>
      </c>
      <c r="C14" s="26" t="s">
        <v>37</v>
      </c>
      <c r="D14" s="26" t="s">
        <v>43</v>
      </c>
      <c r="E14" s="17" t="s">
        <v>158</v>
      </c>
      <c r="F14" s="17"/>
      <c r="G14" s="78">
        <v>56.8</v>
      </c>
      <c r="H14" s="78">
        <v>42.6</v>
      </c>
      <c r="I14" s="79">
        <f t="shared" si="0"/>
        <v>75.00000000000001</v>
      </c>
      <c r="J14" s="22"/>
    </row>
    <row r="15" spans="1:10" ht="46.5">
      <c r="A15" s="25" t="s">
        <v>159</v>
      </c>
      <c r="B15" s="17">
        <v>991</v>
      </c>
      <c r="C15" s="26" t="s">
        <v>37</v>
      </c>
      <c r="D15" s="26" t="s">
        <v>43</v>
      </c>
      <c r="E15" s="17" t="s">
        <v>161</v>
      </c>
      <c r="F15" s="17"/>
      <c r="G15" s="78">
        <v>56.8</v>
      </c>
      <c r="H15" s="78">
        <v>42.6</v>
      </c>
      <c r="I15" s="79">
        <f t="shared" si="0"/>
        <v>75.00000000000001</v>
      </c>
      <c r="J15" s="22"/>
    </row>
    <row r="16" spans="1:10" ht="93">
      <c r="A16" s="25" t="s">
        <v>160</v>
      </c>
      <c r="B16" s="17">
        <v>991</v>
      </c>
      <c r="C16" s="26" t="s">
        <v>37</v>
      </c>
      <c r="D16" s="26" t="s">
        <v>43</v>
      </c>
      <c r="E16" s="17" t="s">
        <v>162</v>
      </c>
      <c r="F16" s="17"/>
      <c r="G16" s="78">
        <v>56.8</v>
      </c>
      <c r="H16" s="78">
        <v>42.6</v>
      </c>
      <c r="I16" s="79">
        <f t="shared" si="0"/>
        <v>75.00000000000001</v>
      </c>
      <c r="J16" s="22"/>
    </row>
    <row r="17" spans="1:10" ht="21" customHeight="1">
      <c r="A17" s="49" t="s">
        <v>163</v>
      </c>
      <c r="B17" s="17">
        <v>991</v>
      </c>
      <c r="C17" s="26" t="s">
        <v>37</v>
      </c>
      <c r="D17" s="26" t="s">
        <v>43</v>
      </c>
      <c r="E17" s="17" t="s">
        <v>162</v>
      </c>
      <c r="F17" s="17">
        <v>500</v>
      </c>
      <c r="G17" s="78">
        <v>56.8</v>
      </c>
      <c r="H17" s="78">
        <v>42.6</v>
      </c>
      <c r="I17" s="79">
        <f t="shared" si="0"/>
        <v>75.00000000000001</v>
      </c>
      <c r="J17" s="22"/>
    </row>
    <row r="18" spans="1:11" ht="46.5">
      <c r="A18" s="25" t="s">
        <v>164</v>
      </c>
      <c r="B18" s="17">
        <v>992</v>
      </c>
      <c r="C18" s="26"/>
      <c r="D18" s="26"/>
      <c r="E18" s="17"/>
      <c r="F18" s="17"/>
      <c r="G18" s="78">
        <f>G19+G51+G58+G65+G78+G91</f>
        <v>7654.1</v>
      </c>
      <c r="H18" s="78">
        <f>H19+H51+H58+H65+H78+H91</f>
        <v>4085.3999999999996</v>
      </c>
      <c r="I18" s="79">
        <f t="shared" si="0"/>
        <v>53.37531519055146</v>
      </c>
      <c r="J18" s="30">
        <f>G18+G10</f>
        <v>7710.900000000001</v>
      </c>
      <c r="K18" s="31">
        <f>H18+H10</f>
        <v>4128</v>
      </c>
    </row>
    <row r="19" spans="1:12" ht="21" customHeight="1">
      <c r="A19" s="49" t="s">
        <v>36</v>
      </c>
      <c r="B19" s="17">
        <v>992</v>
      </c>
      <c r="C19" s="26" t="s">
        <v>37</v>
      </c>
      <c r="D19" s="26" t="s">
        <v>137</v>
      </c>
      <c r="E19" s="17"/>
      <c r="F19" s="17"/>
      <c r="G19" s="78">
        <f>G20+G25+G40+G45</f>
        <v>3863.2000000000003</v>
      </c>
      <c r="H19" s="78">
        <f>H20+H25+H40+H45</f>
        <v>2391.2999999999997</v>
      </c>
      <c r="I19" s="79">
        <f t="shared" si="0"/>
        <v>61.89946158624973</v>
      </c>
      <c r="J19" s="29">
        <f>G19+G11</f>
        <v>3920.0000000000005</v>
      </c>
      <c r="K19" s="28">
        <f>H19+H11</f>
        <v>2433.8999999999996</v>
      </c>
      <c r="L19" s="28">
        <f>K19/J19*100</f>
        <v>62.0892857142857</v>
      </c>
    </row>
    <row r="20" spans="1:11" ht="69" customHeight="1">
      <c r="A20" s="83" t="s">
        <v>38</v>
      </c>
      <c r="B20" s="84">
        <v>992</v>
      </c>
      <c r="C20" s="85" t="s">
        <v>37</v>
      </c>
      <c r="D20" s="85" t="s">
        <v>39</v>
      </c>
      <c r="E20" s="84"/>
      <c r="F20" s="84"/>
      <c r="G20" s="95">
        <v>1350.9</v>
      </c>
      <c r="H20" s="78">
        <v>787.7</v>
      </c>
      <c r="I20" s="82">
        <f t="shared" si="0"/>
        <v>58.30927529794951</v>
      </c>
      <c r="J20" s="22">
        <v>3540.2</v>
      </c>
      <c r="K20">
        <v>606.2</v>
      </c>
    </row>
    <row r="21" spans="1:10" ht="71.25" customHeight="1">
      <c r="A21" s="25" t="s">
        <v>155</v>
      </c>
      <c r="B21" s="17">
        <v>992</v>
      </c>
      <c r="C21" s="26" t="s">
        <v>37</v>
      </c>
      <c r="D21" s="26" t="s">
        <v>39</v>
      </c>
      <c r="E21" s="17" t="s">
        <v>156</v>
      </c>
      <c r="F21" s="17"/>
      <c r="G21" s="78">
        <v>1350.9</v>
      </c>
      <c r="H21" s="78">
        <v>787.7</v>
      </c>
      <c r="I21" s="79">
        <f t="shared" si="0"/>
        <v>58.30927529794951</v>
      </c>
      <c r="J21" s="22"/>
    </row>
    <row r="22" spans="1:10" ht="52.5" customHeight="1">
      <c r="A22" s="25" t="s">
        <v>165</v>
      </c>
      <c r="B22" s="17">
        <v>992</v>
      </c>
      <c r="C22" s="26" t="s">
        <v>37</v>
      </c>
      <c r="D22" s="26" t="s">
        <v>39</v>
      </c>
      <c r="E22" s="17" t="s">
        <v>168</v>
      </c>
      <c r="F22" s="17"/>
      <c r="G22" s="78">
        <v>1350.9</v>
      </c>
      <c r="H22" s="78">
        <v>787.7</v>
      </c>
      <c r="I22" s="79">
        <f t="shared" si="0"/>
        <v>58.30927529794951</v>
      </c>
      <c r="J22" s="22"/>
    </row>
    <row r="23" spans="1:10" ht="39.75" customHeight="1">
      <c r="A23" s="25" t="s">
        <v>166</v>
      </c>
      <c r="B23" s="17">
        <v>992</v>
      </c>
      <c r="C23" s="26" t="s">
        <v>37</v>
      </c>
      <c r="D23" s="26" t="s">
        <v>39</v>
      </c>
      <c r="E23" s="17" t="s">
        <v>169</v>
      </c>
      <c r="F23" s="17"/>
      <c r="G23" s="78">
        <v>1350.9</v>
      </c>
      <c r="H23" s="78">
        <v>787.7</v>
      </c>
      <c r="I23" s="79">
        <f t="shared" si="0"/>
        <v>58.30927529794951</v>
      </c>
      <c r="J23" s="22"/>
    </row>
    <row r="24" spans="1:10" ht="108.75" customHeight="1">
      <c r="A24" s="25" t="s">
        <v>167</v>
      </c>
      <c r="B24" s="17">
        <v>992</v>
      </c>
      <c r="C24" s="26" t="s">
        <v>37</v>
      </c>
      <c r="D24" s="26" t="s">
        <v>39</v>
      </c>
      <c r="E24" s="17" t="s">
        <v>169</v>
      </c>
      <c r="F24" s="17">
        <v>100</v>
      </c>
      <c r="G24" s="78">
        <v>1350.9</v>
      </c>
      <c r="H24" s="78">
        <v>787.7</v>
      </c>
      <c r="I24" s="79">
        <f t="shared" si="0"/>
        <v>58.30927529794951</v>
      </c>
      <c r="J24" s="22"/>
    </row>
    <row r="25" spans="1:10" ht="99" customHeight="1">
      <c r="A25" s="87" t="s">
        <v>40</v>
      </c>
      <c r="B25" s="84">
        <v>992</v>
      </c>
      <c r="C25" s="85" t="s">
        <v>37</v>
      </c>
      <c r="D25" s="85" t="s">
        <v>41</v>
      </c>
      <c r="E25" s="84"/>
      <c r="F25" s="84"/>
      <c r="G25" s="95">
        <f>G28+G35</f>
        <v>2479.3</v>
      </c>
      <c r="H25" s="95">
        <f>H28+H35</f>
        <v>1596.5</v>
      </c>
      <c r="I25" s="82">
        <f t="shared" si="0"/>
        <v>64.39317549308272</v>
      </c>
      <c r="J25" s="22"/>
    </row>
    <row r="26" spans="1:10" ht="94.5" customHeight="1">
      <c r="A26" s="25" t="s">
        <v>155</v>
      </c>
      <c r="B26" s="17">
        <v>992</v>
      </c>
      <c r="C26" s="26" t="s">
        <v>37</v>
      </c>
      <c r="D26" s="26" t="s">
        <v>41</v>
      </c>
      <c r="E26" s="17" t="s">
        <v>156</v>
      </c>
      <c r="F26" s="17"/>
      <c r="G26" s="78">
        <f>G28+G35</f>
        <v>2479.3</v>
      </c>
      <c r="H26" s="78">
        <f>H28+H35</f>
        <v>1596.5</v>
      </c>
      <c r="I26" s="79">
        <f t="shared" si="0"/>
        <v>64.39317549308272</v>
      </c>
      <c r="J26" s="22"/>
    </row>
    <row r="27" spans="1:10" ht="26.25" customHeight="1">
      <c r="A27" s="48">
        <v>1</v>
      </c>
      <c r="B27" s="47">
        <v>2</v>
      </c>
      <c r="C27" s="47" t="s">
        <v>241</v>
      </c>
      <c r="D27" s="47" t="s">
        <v>242</v>
      </c>
      <c r="E27" s="47">
        <v>5</v>
      </c>
      <c r="F27" s="47">
        <v>6</v>
      </c>
      <c r="G27" s="96">
        <v>7</v>
      </c>
      <c r="H27" s="96">
        <v>8</v>
      </c>
      <c r="I27" s="96">
        <v>9</v>
      </c>
      <c r="J27" s="22"/>
    </row>
    <row r="28" spans="1:10" ht="60" customHeight="1">
      <c r="A28" s="25" t="s">
        <v>170</v>
      </c>
      <c r="B28" s="17">
        <v>992</v>
      </c>
      <c r="C28" s="26" t="s">
        <v>37</v>
      </c>
      <c r="D28" s="26" t="s">
        <v>41</v>
      </c>
      <c r="E28" s="17" t="s">
        <v>177</v>
      </c>
      <c r="F28" s="17"/>
      <c r="G28" s="78">
        <f>G29+G33</f>
        <v>2475.5</v>
      </c>
      <c r="H28" s="78">
        <f>H29+H33</f>
        <v>1596.5</v>
      </c>
      <c r="I28" s="79">
        <f t="shared" si="0"/>
        <v>64.492021813775</v>
      </c>
      <c r="J28" s="22"/>
    </row>
    <row r="29" spans="1:10" ht="35.25" customHeight="1">
      <c r="A29" s="25" t="s">
        <v>166</v>
      </c>
      <c r="B29" s="17">
        <v>992</v>
      </c>
      <c r="C29" s="26" t="s">
        <v>37</v>
      </c>
      <c r="D29" s="26" t="s">
        <v>41</v>
      </c>
      <c r="E29" s="17" t="s">
        <v>178</v>
      </c>
      <c r="F29" s="17"/>
      <c r="G29" s="78">
        <f>G30+G31+G32</f>
        <v>2475.3</v>
      </c>
      <c r="H29" s="78">
        <v>1596.3</v>
      </c>
      <c r="I29" s="79">
        <f t="shared" si="0"/>
        <v>64.48915282995999</v>
      </c>
      <c r="J29" s="22"/>
    </row>
    <row r="30" spans="1:10" ht="113.25" customHeight="1">
      <c r="A30" s="25" t="s">
        <v>167</v>
      </c>
      <c r="B30" s="17">
        <v>992</v>
      </c>
      <c r="C30" s="26" t="s">
        <v>37</v>
      </c>
      <c r="D30" s="26" t="s">
        <v>41</v>
      </c>
      <c r="E30" s="17" t="s">
        <v>178</v>
      </c>
      <c r="F30" s="17">
        <v>100</v>
      </c>
      <c r="G30" s="78">
        <v>2013.9</v>
      </c>
      <c r="H30" s="78">
        <v>1295.4</v>
      </c>
      <c r="I30" s="79">
        <f t="shared" si="0"/>
        <v>64.32295545955608</v>
      </c>
      <c r="J30" s="22"/>
    </row>
    <row r="31" spans="1:10" ht="51.75" customHeight="1">
      <c r="A31" s="25" t="s">
        <v>171</v>
      </c>
      <c r="B31" s="17">
        <v>992</v>
      </c>
      <c r="C31" s="26" t="s">
        <v>37</v>
      </c>
      <c r="D31" s="26" t="s">
        <v>41</v>
      </c>
      <c r="E31" s="17" t="s">
        <v>178</v>
      </c>
      <c r="F31" s="17">
        <v>200</v>
      </c>
      <c r="G31" s="78">
        <v>454.4</v>
      </c>
      <c r="H31" s="78">
        <v>298.4</v>
      </c>
      <c r="I31" s="79">
        <f t="shared" si="0"/>
        <v>65.66901408450704</v>
      </c>
      <c r="J31" s="22"/>
    </row>
    <row r="32" spans="1:10" ht="24" customHeight="1">
      <c r="A32" s="49" t="s">
        <v>172</v>
      </c>
      <c r="B32" s="17">
        <v>992</v>
      </c>
      <c r="C32" s="26" t="s">
        <v>37</v>
      </c>
      <c r="D32" s="26" t="s">
        <v>41</v>
      </c>
      <c r="E32" s="17" t="s">
        <v>178</v>
      </c>
      <c r="F32" s="17">
        <v>800</v>
      </c>
      <c r="G32" s="78">
        <v>7</v>
      </c>
      <c r="H32" s="78">
        <v>2.3</v>
      </c>
      <c r="I32" s="79">
        <f t="shared" si="0"/>
        <v>32.857142857142854</v>
      </c>
      <c r="J32" s="22"/>
    </row>
    <row r="33" spans="1:10" ht="66" customHeight="1">
      <c r="A33" s="25" t="s">
        <v>257</v>
      </c>
      <c r="B33" s="17">
        <v>992</v>
      </c>
      <c r="C33" s="26" t="s">
        <v>37</v>
      </c>
      <c r="D33" s="26" t="s">
        <v>41</v>
      </c>
      <c r="E33" s="17" t="s">
        <v>256</v>
      </c>
      <c r="F33" s="17"/>
      <c r="G33" s="78">
        <v>0.2</v>
      </c>
      <c r="H33" s="78">
        <v>0.2</v>
      </c>
      <c r="I33" s="79">
        <f t="shared" si="0"/>
        <v>100</v>
      </c>
      <c r="J33" s="22"/>
    </row>
    <row r="34" spans="1:10" ht="24" customHeight="1">
      <c r="A34" s="64" t="s">
        <v>163</v>
      </c>
      <c r="B34" s="17">
        <v>992</v>
      </c>
      <c r="C34" s="26" t="s">
        <v>37</v>
      </c>
      <c r="D34" s="26" t="s">
        <v>41</v>
      </c>
      <c r="E34" s="17" t="s">
        <v>256</v>
      </c>
      <c r="F34" s="17">
        <v>500</v>
      </c>
      <c r="G34" s="78">
        <v>0.2</v>
      </c>
      <c r="H34" s="78">
        <v>0.2</v>
      </c>
      <c r="I34" s="79">
        <f t="shared" si="0"/>
        <v>100</v>
      </c>
      <c r="J34" s="22"/>
    </row>
    <row r="35" spans="1:10" ht="30.75">
      <c r="A35" s="25" t="s">
        <v>173</v>
      </c>
      <c r="B35" s="17">
        <v>992</v>
      </c>
      <c r="C35" s="26" t="s">
        <v>37</v>
      </c>
      <c r="D35" s="26" t="s">
        <v>41</v>
      </c>
      <c r="E35" s="17" t="s">
        <v>179</v>
      </c>
      <c r="F35" s="17"/>
      <c r="G35" s="78">
        <v>3.8</v>
      </c>
      <c r="H35" s="78">
        <v>0</v>
      </c>
      <c r="I35" s="79">
        <f t="shared" si="0"/>
        <v>0</v>
      </c>
      <c r="J35" s="22"/>
    </row>
    <row r="36" spans="1:10" ht="34.5" customHeight="1">
      <c r="A36" s="25" t="s">
        <v>174</v>
      </c>
      <c r="B36" s="17">
        <v>992</v>
      </c>
      <c r="C36" s="26" t="s">
        <v>37</v>
      </c>
      <c r="D36" s="26" t="s">
        <v>41</v>
      </c>
      <c r="E36" s="17" t="s">
        <v>180</v>
      </c>
      <c r="F36" s="17"/>
      <c r="G36" s="78">
        <v>3.8</v>
      </c>
      <c r="H36" s="78">
        <v>0</v>
      </c>
      <c r="I36" s="79">
        <f t="shared" si="0"/>
        <v>0</v>
      </c>
      <c r="J36" s="22"/>
    </row>
    <row r="37" spans="1:10" ht="39" customHeight="1">
      <c r="A37" s="24" t="s">
        <v>175</v>
      </c>
      <c r="B37" s="17">
        <v>992</v>
      </c>
      <c r="C37" s="26" t="s">
        <v>37</v>
      </c>
      <c r="D37" s="26" t="s">
        <v>41</v>
      </c>
      <c r="E37" s="17" t="s">
        <v>181</v>
      </c>
      <c r="F37" s="17"/>
      <c r="G37" s="78">
        <v>3.8</v>
      </c>
      <c r="H37" s="78">
        <v>0</v>
      </c>
      <c r="I37" s="78">
        <f t="shared" si="0"/>
        <v>0</v>
      </c>
      <c r="J37" s="22"/>
    </row>
    <row r="38" spans="1:10" ht="81.75" customHeight="1">
      <c r="A38" s="25" t="s">
        <v>176</v>
      </c>
      <c r="B38" s="17">
        <v>992</v>
      </c>
      <c r="C38" s="26" t="s">
        <v>37</v>
      </c>
      <c r="D38" s="26" t="s">
        <v>41</v>
      </c>
      <c r="E38" s="17" t="s">
        <v>182</v>
      </c>
      <c r="F38" s="17"/>
      <c r="G38" s="78">
        <v>3.8</v>
      </c>
      <c r="H38" s="78">
        <v>0</v>
      </c>
      <c r="I38" s="78">
        <f t="shared" si="0"/>
        <v>0</v>
      </c>
      <c r="J38" s="22"/>
    </row>
    <row r="39" spans="1:10" ht="51" customHeight="1">
      <c r="A39" s="25" t="s">
        <v>171</v>
      </c>
      <c r="B39" s="17">
        <v>992</v>
      </c>
      <c r="C39" s="26" t="s">
        <v>37</v>
      </c>
      <c r="D39" s="26" t="s">
        <v>41</v>
      </c>
      <c r="E39" s="17" t="s">
        <v>182</v>
      </c>
      <c r="F39" s="17">
        <v>200</v>
      </c>
      <c r="G39" s="78">
        <v>3.8</v>
      </c>
      <c r="H39" s="78">
        <v>0</v>
      </c>
      <c r="I39" s="78">
        <f t="shared" si="0"/>
        <v>0</v>
      </c>
      <c r="J39" s="22"/>
    </row>
    <row r="40" spans="1:10" ht="15">
      <c r="A40" s="83" t="s">
        <v>143</v>
      </c>
      <c r="B40" s="84">
        <v>992</v>
      </c>
      <c r="C40" s="85" t="s">
        <v>37</v>
      </c>
      <c r="D40" s="85" t="s">
        <v>183</v>
      </c>
      <c r="E40" s="84"/>
      <c r="F40" s="84"/>
      <c r="G40" s="95">
        <v>10</v>
      </c>
      <c r="H40" s="95">
        <v>0</v>
      </c>
      <c r="I40" s="95">
        <f t="shared" si="0"/>
        <v>0</v>
      </c>
      <c r="J40" s="22"/>
    </row>
    <row r="41" spans="1:10" ht="62.25">
      <c r="A41" s="25" t="s">
        <v>155</v>
      </c>
      <c r="B41" s="17">
        <v>992</v>
      </c>
      <c r="C41" s="26" t="s">
        <v>37</v>
      </c>
      <c r="D41" s="26" t="s">
        <v>183</v>
      </c>
      <c r="E41" s="17" t="s">
        <v>156</v>
      </c>
      <c r="F41" s="17"/>
      <c r="G41" s="78">
        <v>10</v>
      </c>
      <c r="H41" s="78">
        <v>0</v>
      </c>
      <c r="I41" s="78">
        <f t="shared" si="0"/>
        <v>0</v>
      </c>
      <c r="J41" s="22"/>
    </row>
    <row r="42" spans="1:10" ht="69.75" customHeight="1">
      <c r="A42" s="25" t="s">
        <v>170</v>
      </c>
      <c r="B42" s="17">
        <v>992</v>
      </c>
      <c r="C42" s="26" t="s">
        <v>37</v>
      </c>
      <c r="D42" s="26" t="s">
        <v>183</v>
      </c>
      <c r="E42" s="17" t="s">
        <v>177</v>
      </c>
      <c r="F42" s="17"/>
      <c r="G42" s="78">
        <v>10</v>
      </c>
      <c r="H42" s="78">
        <v>0</v>
      </c>
      <c r="I42" s="78">
        <f t="shared" si="0"/>
        <v>0</v>
      </c>
      <c r="J42" s="22"/>
    </row>
    <row r="43" spans="1:10" ht="51.75" customHeight="1">
      <c r="A43" s="25" t="s">
        <v>184</v>
      </c>
      <c r="B43" s="17">
        <v>992</v>
      </c>
      <c r="C43" s="26" t="s">
        <v>37</v>
      </c>
      <c r="D43" s="26" t="s">
        <v>183</v>
      </c>
      <c r="E43" s="17" t="s">
        <v>185</v>
      </c>
      <c r="F43" s="17"/>
      <c r="G43" s="78">
        <v>10</v>
      </c>
      <c r="H43" s="78">
        <v>0</v>
      </c>
      <c r="I43" s="78">
        <f t="shared" si="0"/>
        <v>0</v>
      </c>
      <c r="J43" s="22"/>
    </row>
    <row r="44" spans="1:10" ht="20.25" customHeight="1">
      <c r="A44" s="25" t="s">
        <v>172</v>
      </c>
      <c r="B44" s="17">
        <v>992</v>
      </c>
      <c r="C44" s="26" t="s">
        <v>37</v>
      </c>
      <c r="D44" s="26" t="s">
        <v>183</v>
      </c>
      <c r="E44" s="17" t="s">
        <v>185</v>
      </c>
      <c r="F44" s="17">
        <v>800</v>
      </c>
      <c r="G44" s="78">
        <v>10</v>
      </c>
      <c r="H44" s="78">
        <v>0</v>
      </c>
      <c r="I44" s="78">
        <f t="shared" si="0"/>
        <v>0</v>
      </c>
      <c r="J44" s="22"/>
    </row>
    <row r="45" spans="1:10" ht="35.25" customHeight="1">
      <c r="A45" s="83" t="s">
        <v>140</v>
      </c>
      <c r="B45" s="84">
        <v>992</v>
      </c>
      <c r="C45" s="85" t="s">
        <v>37</v>
      </c>
      <c r="D45" s="85" t="s">
        <v>186</v>
      </c>
      <c r="E45" s="84"/>
      <c r="F45" s="84"/>
      <c r="G45" s="95">
        <v>23</v>
      </c>
      <c r="H45" s="95">
        <v>7.1</v>
      </c>
      <c r="I45" s="95">
        <f t="shared" si="0"/>
        <v>30.869565217391305</v>
      </c>
      <c r="J45" s="22"/>
    </row>
    <row r="46" spans="1:10" ht="35.25" customHeight="1">
      <c r="A46" s="25" t="s">
        <v>173</v>
      </c>
      <c r="B46" s="17">
        <v>992</v>
      </c>
      <c r="C46" s="26" t="s">
        <v>37</v>
      </c>
      <c r="D46" s="26" t="s">
        <v>186</v>
      </c>
      <c r="E46" s="17" t="s">
        <v>179</v>
      </c>
      <c r="F46" s="17"/>
      <c r="G46" s="78">
        <v>23</v>
      </c>
      <c r="H46" s="78">
        <v>7.1</v>
      </c>
      <c r="I46" s="78">
        <f t="shared" si="0"/>
        <v>30.869565217391305</v>
      </c>
      <c r="J46" s="22"/>
    </row>
    <row r="47" spans="1:10" ht="35.25" customHeight="1">
      <c r="A47" s="25" t="s">
        <v>187</v>
      </c>
      <c r="B47" s="17">
        <v>992</v>
      </c>
      <c r="C47" s="26" t="s">
        <v>37</v>
      </c>
      <c r="D47" s="26" t="s">
        <v>186</v>
      </c>
      <c r="E47" s="17" t="s">
        <v>188</v>
      </c>
      <c r="F47" s="17"/>
      <c r="G47" s="78">
        <v>23</v>
      </c>
      <c r="H47" s="78">
        <v>7.1</v>
      </c>
      <c r="I47" s="78">
        <f t="shared" si="0"/>
        <v>30.869565217391305</v>
      </c>
      <c r="J47" s="22"/>
    </row>
    <row r="48" spans="1:10" ht="67.5" customHeight="1">
      <c r="A48" s="25" t="s">
        <v>189</v>
      </c>
      <c r="B48" s="17">
        <v>992</v>
      </c>
      <c r="C48" s="26" t="s">
        <v>37</v>
      </c>
      <c r="D48" s="26" t="s">
        <v>186</v>
      </c>
      <c r="E48" s="17" t="s">
        <v>190</v>
      </c>
      <c r="F48" s="17"/>
      <c r="G48" s="78">
        <v>23</v>
      </c>
      <c r="H48" s="78">
        <v>7.1</v>
      </c>
      <c r="I48" s="78">
        <f t="shared" si="0"/>
        <v>30.869565217391305</v>
      </c>
      <c r="J48" s="22"/>
    </row>
    <row r="49" spans="1:10" ht="123" customHeight="1">
      <c r="A49" s="97" t="s">
        <v>258</v>
      </c>
      <c r="B49" s="74">
        <v>992</v>
      </c>
      <c r="C49" s="98" t="s">
        <v>37</v>
      </c>
      <c r="D49" s="98" t="s">
        <v>186</v>
      </c>
      <c r="E49" s="74" t="s">
        <v>191</v>
      </c>
      <c r="F49" s="74"/>
      <c r="G49" s="78">
        <v>23</v>
      </c>
      <c r="H49" s="78">
        <v>7.1</v>
      </c>
      <c r="I49" s="78">
        <f t="shared" si="0"/>
        <v>30.869565217391305</v>
      </c>
      <c r="J49" s="22"/>
    </row>
    <row r="50" spans="1:10" ht="87.75" customHeight="1">
      <c r="A50" s="97" t="s">
        <v>171</v>
      </c>
      <c r="B50" s="74">
        <v>992</v>
      </c>
      <c r="C50" s="98" t="s">
        <v>37</v>
      </c>
      <c r="D50" s="98" t="s">
        <v>186</v>
      </c>
      <c r="E50" s="74" t="s">
        <v>191</v>
      </c>
      <c r="F50" s="74">
        <v>200</v>
      </c>
      <c r="G50" s="78">
        <v>23</v>
      </c>
      <c r="H50" s="78">
        <v>7.1</v>
      </c>
      <c r="I50" s="78">
        <f t="shared" si="0"/>
        <v>30.869565217391305</v>
      </c>
      <c r="J50" s="22"/>
    </row>
    <row r="51" spans="1:10" ht="22.5" customHeight="1">
      <c r="A51" s="83" t="s">
        <v>44</v>
      </c>
      <c r="B51" s="84">
        <v>992</v>
      </c>
      <c r="C51" s="85" t="s">
        <v>39</v>
      </c>
      <c r="D51" s="85" t="s">
        <v>137</v>
      </c>
      <c r="E51" s="84"/>
      <c r="F51" s="84"/>
      <c r="G51" s="95">
        <v>104</v>
      </c>
      <c r="H51" s="95">
        <v>42.2</v>
      </c>
      <c r="I51" s="95">
        <f t="shared" si="0"/>
        <v>40.57692307692308</v>
      </c>
      <c r="J51" s="22"/>
    </row>
    <row r="52" spans="1:10" ht="39" customHeight="1">
      <c r="A52" s="25" t="s">
        <v>142</v>
      </c>
      <c r="B52" s="17">
        <v>992</v>
      </c>
      <c r="C52" s="26" t="s">
        <v>39</v>
      </c>
      <c r="D52" s="26" t="s">
        <v>45</v>
      </c>
      <c r="E52" s="17"/>
      <c r="F52" s="17"/>
      <c r="G52" s="78">
        <v>104</v>
      </c>
      <c r="H52" s="78">
        <v>42.2</v>
      </c>
      <c r="I52" s="78">
        <f t="shared" si="0"/>
        <v>40.57692307692308</v>
      </c>
      <c r="J52" s="22"/>
    </row>
    <row r="53" spans="1:9" ht="39" customHeight="1">
      <c r="A53" s="25" t="s">
        <v>173</v>
      </c>
      <c r="B53" s="17">
        <v>992</v>
      </c>
      <c r="C53" s="26" t="s">
        <v>39</v>
      </c>
      <c r="D53" s="26" t="s">
        <v>45</v>
      </c>
      <c r="E53" s="17" t="s">
        <v>179</v>
      </c>
      <c r="F53" s="17"/>
      <c r="G53" s="78">
        <v>104</v>
      </c>
      <c r="H53" s="78">
        <v>42.2</v>
      </c>
      <c r="I53" s="78">
        <f t="shared" si="0"/>
        <v>40.57692307692308</v>
      </c>
    </row>
    <row r="54" spans="1:9" ht="41.25" customHeight="1">
      <c r="A54" s="25" t="s">
        <v>174</v>
      </c>
      <c r="B54" s="17">
        <v>992</v>
      </c>
      <c r="C54" s="26" t="s">
        <v>39</v>
      </c>
      <c r="D54" s="26" t="s">
        <v>45</v>
      </c>
      <c r="E54" s="17" t="s">
        <v>180</v>
      </c>
      <c r="F54" s="17"/>
      <c r="G54" s="78">
        <v>104</v>
      </c>
      <c r="H54" s="78">
        <v>42.2</v>
      </c>
      <c r="I54" s="78">
        <f>H54/G54*100</f>
        <v>40.57692307692308</v>
      </c>
    </row>
    <row r="55" spans="1:9" ht="38.25" customHeight="1">
      <c r="A55" s="25" t="s">
        <v>192</v>
      </c>
      <c r="B55" s="17">
        <v>992</v>
      </c>
      <c r="C55" s="26" t="s">
        <v>39</v>
      </c>
      <c r="D55" s="26" t="s">
        <v>45</v>
      </c>
      <c r="E55" s="17" t="s">
        <v>181</v>
      </c>
      <c r="F55" s="17"/>
      <c r="G55" s="78">
        <v>104</v>
      </c>
      <c r="H55" s="78">
        <v>42.2</v>
      </c>
      <c r="I55" s="78">
        <f aca="true" t="shared" si="1" ref="I55:I110">H55/G55*100</f>
        <v>40.57692307692308</v>
      </c>
    </row>
    <row r="56" spans="1:9" ht="56.25" customHeight="1">
      <c r="A56" s="24" t="s">
        <v>193</v>
      </c>
      <c r="B56" s="17">
        <v>992</v>
      </c>
      <c r="C56" s="26" t="s">
        <v>39</v>
      </c>
      <c r="D56" s="26" t="s">
        <v>45</v>
      </c>
      <c r="E56" s="17" t="s">
        <v>194</v>
      </c>
      <c r="F56" s="17"/>
      <c r="G56" s="78">
        <v>104</v>
      </c>
      <c r="H56" s="78">
        <v>42.2</v>
      </c>
      <c r="I56" s="78">
        <f t="shared" si="1"/>
        <v>40.57692307692308</v>
      </c>
    </row>
    <row r="57" spans="1:9" ht="119.25" customHeight="1">
      <c r="A57" s="25" t="s">
        <v>167</v>
      </c>
      <c r="B57" s="17">
        <v>992</v>
      </c>
      <c r="C57" s="26" t="s">
        <v>39</v>
      </c>
      <c r="D57" s="26" t="s">
        <v>45</v>
      </c>
      <c r="E57" s="17" t="s">
        <v>194</v>
      </c>
      <c r="F57" s="17">
        <v>100</v>
      </c>
      <c r="G57" s="78">
        <v>104</v>
      </c>
      <c r="H57" s="78">
        <v>42.2</v>
      </c>
      <c r="I57" s="78">
        <f t="shared" si="1"/>
        <v>40.57692307692308</v>
      </c>
    </row>
    <row r="58" spans="1:9" ht="38.25" customHeight="1">
      <c r="A58" s="83" t="s">
        <v>46</v>
      </c>
      <c r="B58" s="84">
        <v>992</v>
      </c>
      <c r="C58" s="85" t="s">
        <v>45</v>
      </c>
      <c r="D58" s="85" t="s">
        <v>137</v>
      </c>
      <c r="E58" s="84"/>
      <c r="F58" s="84"/>
      <c r="G58" s="95">
        <v>8.2</v>
      </c>
      <c r="H58" s="95">
        <v>8.2</v>
      </c>
      <c r="I58" s="95">
        <f t="shared" si="1"/>
        <v>100</v>
      </c>
    </row>
    <row r="59" spans="1:9" ht="68.25" customHeight="1">
      <c r="A59" s="25" t="s">
        <v>195</v>
      </c>
      <c r="B59" s="17">
        <v>992</v>
      </c>
      <c r="C59" s="26" t="s">
        <v>45</v>
      </c>
      <c r="D59" s="26" t="s">
        <v>144</v>
      </c>
      <c r="E59" s="17"/>
      <c r="F59" s="17"/>
      <c r="G59" s="78">
        <v>8.2</v>
      </c>
      <c r="H59" s="78">
        <v>8.2</v>
      </c>
      <c r="I59" s="78">
        <f t="shared" si="1"/>
        <v>100</v>
      </c>
    </row>
    <row r="60" spans="1:9" ht="33.75" customHeight="1">
      <c r="A60" s="25" t="s">
        <v>196</v>
      </c>
      <c r="B60" s="17">
        <v>992</v>
      </c>
      <c r="C60" s="26" t="s">
        <v>45</v>
      </c>
      <c r="D60" s="26">
        <v>10</v>
      </c>
      <c r="E60" s="17" t="s">
        <v>179</v>
      </c>
      <c r="F60" s="17"/>
      <c r="G60" s="78">
        <v>8.2</v>
      </c>
      <c r="H60" s="78">
        <v>8.2</v>
      </c>
      <c r="I60" s="78">
        <f t="shared" si="1"/>
        <v>100</v>
      </c>
    </row>
    <row r="61" spans="1:9" ht="53.25" customHeight="1">
      <c r="A61" s="25" t="s">
        <v>259</v>
      </c>
      <c r="B61" s="17">
        <v>992</v>
      </c>
      <c r="C61" s="26" t="s">
        <v>45</v>
      </c>
      <c r="D61" s="26" t="s">
        <v>144</v>
      </c>
      <c r="E61" s="65" t="s">
        <v>180</v>
      </c>
      <c r="F61" s="17"/>
      <c r="G61" s="78">
        <v>8.2</v>
      </c>
      <c r="H61" s="78">
        <v>8.2</v>
      </c>
      <c r="I61" s="78">
        <f t="shared" si="1"/>
        <v>100</v>
      </c>
    </row>
    <row r="62" spans="1:9" ht="53.25" customHeight="1">
      <c r="A62" s="25" t="s">
        <v>192</v>
      </c>
      <c r="B62" s="17">
        <v>992</v>
      </c>
      <c r="C62" s="26" t="s">
        <v>45</v>
      </c>
      <c r="D62" s="26" t="s">
        <v>144</v>
      </c>
      <c r="E62" s="17" t="s">
        <v>181</v>
      </c>
      <c r="F62" s="17"/>
      <c r="G62" s="78">
        <v>8.2</v>
      </c>
      <c r="H62" s="78">
        <v>8.2</v>
      </c>
      <c r="I62" s="78">
        <f t="shared" si="1"/>
        <v>100</v>
      </c>
    </row>
    <row r="63" spans="1:9" ht="84.75" customHeight="1">
      <c r="A63" s="25" t="s">
        <v>260</v>
      </c>
      <c r="B63" s="17">
        <v>992</v>
      </c>
      <c r="C63" s="26" t="s">
        <v>45</v>
      </c>
      <c r="D63" s="26" t="s">
        <v>144</v>
      </c>
      <c r="E63" s="17" t="s">
        <v>261</v>
      </c>
      <c r="F63" s="17"/>
      <c r="G63" s="78">
        <v>8.2</v>
      </c>
      <c r="H63" s="78">
        <v>8.2</v>
      </c>
      <c r="I63" s="78">
        <f t="shared" si="1"/>
        <v>100</v>
      </c>
    </row>
    <row r="64" spans="1:9" ht="53.25" customHeight="1">
      <c r="A64" s="25" t="s">
        <v>171</v>
      </c>
      <c r="B64" s="17">
        <v>992</v>
      </c>
      <c r="C64" s="26" t="s">
        <v>45</v>
      </c>
      <c r="D64" s="26" t="s">
        <v>144</v>
      </c>
      <c r="E64" s="17" t="s">
        <v>261</v>
      </c>
      <c r="F64" s="17">
        <v>200</v>
      </c>
      <c r="G64" s="78">
        <v>8.2</v>
      </c>
      <c r="H64" s="78">
        <v>8.2</v>
      </c>
      <c r="I64" s="78">
        <f t="shared" si="1"/>
        <v>100</v>
      </c>
    </row>
    <row r="65" spans="1:9" ht="24" customHeight="1">
      <c r="A65" s="86" t="s">
        <v>48</v>
      </c>
      <c r="B65" s="84">
        <v>992</v>
      </c>
      <c r="C65" s="85" t="s">
        <v>41</v>
      </c>
      <c r="D65" s="85" t="s">
        <v>137</v>
      </c>
      <c r="E65" s="84"/>
      <c r="F65" s="84"/>
      <c r="G65" s="95">
        <f>G66+G72</f>
        <v>1278.7</v>
      </c>
      <c r="H65" s="95">
        <f>H66+H72</f>
        <v>460.9</v>
      </c>
      <c r="I65" s="95">
        <f t="shared" si="1"/>
        <v>36.04442011417846</v>
      </c>
    </row>
    <row r="66" spans="1:9" ht="36" customHeight="1">
      <c r="A66" s="25" t="s">
        <v>49</v>
      </c>
      <c r="B66" s="17">
        <v>992</v>
      </c>
      <c r="C66" s="26" t="s">
        <v>41</v>
      </c>
      <c r="D66" s="26" t="s">
        <v>47</v>
      </c>
      <c r="E66" s="17"/>
      <c r="F66" s="17"/>
      <c r="G66" s="78">
        <v>1248.7</v>
      </c>
      <c r="H66" s="78">
        <v>460.9</v>
      </c>
      <c r="I66" s="78">
        <f t="shared" si="1"/>
        <v>36.91038680227437</v>
      </c>
    </row>
    <row r="67" spans="1:9" ht="34.5" customHeight="1">
      <c r="A67" s="25" t="s">
        <v>173</v>
      </c>
      <c r="B67" s="17">
        <v>992</v>
      </c>
      <c r="C67" s="26" t="s">
        <v>41</v>
      </c>
      <c r="D67" s="26" t="s">
        <v>47</v>
      </c>
      <c r="E67" s="17" t="s">
        <v>179</v>
      </c>
      <c r="F67" s="17"/>
      <c r="G67" s="78">
        <v>1248.7</v>
      </c>
      <c r="H67" s="78">
        <v>460.9</v>
      </c>
      <c r="I67" s="78">
        <f t="shared" si="1"/>
        <v>36.91038680227437</v>
      </c>
    </row>
    <row r="68" spans="1:9" ht="24.75" customHeight="1">
      <c r="A68" s="13" t="s">
        <v>197</v>
      </c>
      <c r="B68" s="17">
        <v>992</v>
      </c>
      <c r="C68" s="26" t="s">
        <v>41</v>
      </c>
      <c r="D68" s="26" t="s">
        <v>47</v>
      </c>
      <c r="E68" s="17" t="s">
        <v>198</v>
      </c>
      <c r="F68" s="17"/>
      <c r="G68" s="78">
        <v>1248.7</v>
      </c>
      <c r="H68" s="78">
        <v>460.9</v>
      </c>
      <c r="I68" s="78">
        <f t="shared" si="1"/>
        <v>36.91038680227437</v>
      </c>
    </row>
    <row r="69" spans="1:9" ht="30.75">
      <c r="A69" s="25" t="s">
        <v>200</v>
      </c>
      <c r="B69" s="17">
        <v>992</v>
      </c>
      <c r="C69" s="26" t="s">
        <v>41</v>
      </c>
      <c r="D69" s="26" t="s">
        <v>47</v>
      </c>
      <c r="E69" s="17" t="s">
        <v>199</v>
      </c>
      <c r="F69" s="17"/>
      <c r="G69" s="78">
        <v>1248.7</v>
      </c>
      <c r="H69" s="78">
        <v>460.9</v>
      </c>
      <c r="I69" s="78">
        <f t="shared" si="1"/>
        <v>36.91038680227437</v>
      </c>
    </row>
    <row r="70" spans="1:9" ht="24" customHeight="1">
      <c r="A70" s="13" t="s">
        <v>201</v>
      </c>
      <c r="B70" s="17">
        <v>992</v>
      </c>
      <c r="C70" s="26" t="s">
        <v>41</v>
      </c>
      <c r="D70" s="26" t="s">
        <v>47</v>
      </c>
      <c r="E70" s="17" t="s">
        <v>202</v>
      </c>
      <c r="F70" s="17"/>
      <c r="G70" s="78">
        <v>1248.7</v>
      </c>
      <c r="H70" s="78">
        <v>460.9</v>
      </c>
      <c r="I70" s="78">
        <f t="shared" si="1"/>
        <v>36.91038680227437</v>
      </c>
    </row>
    <row r="71" spans="1:9" ht="46.5">
      <c r="A71" s="24" t="s">
        <v>171</v>
      </c>
      <c r="B71" s="17">
        <v>992</v>
      </c>
      <c r="C71" s="26" t="s">
        <v>41</v>
      </c>
      <c r="D71" s="26" t="s">
        <v>47</v>
      </c>
      <c r="E71" s="17" t="s">
        <v>202</v>
      </c>
      <c r="F71" s="17">
        <v>200</v>
      </c>
      <c r="G71" s="78">
        <v>1248.7</v>
      </c>
      <c r="H71" s="78">
        <v>460.9</v>
      </c>
      <c r="I71" s="78">
        <f t="shared" si="1"/>
        <v>36.91038680227437</v>
      </c>
    </row>
    <row r="72" spans="1:9" ht="39" customHeight="1">
      <c r="A72" s="25" t="s">
        <v>147</v>
      </c>
      <c r="B72" s="17">
        <v>992</v>
      </c>
      <c r="C72" s="26" t="s">
        <v>41</v>
      </c>
      <c r="D72" s="26" t="s">
        <v>146</v>
      </c>
      <c r="E72" s="17"/>
      <c r="F72" s="17"/>
      <c r="G72" s="78">
        <v>30</v>
      </c>
      <c r="H72" s="78">
        <v>0</v>
      </c>
      <c r="I72" s="78">
        <f t="shared" si="1"/>
        <v>0</v>
      </c>
    </row>
    <row r="73" spans="1:9" ht="45" customHeight="1">
      <c r="A73" s="25" t="s">
        <v>173</v>
      </c>
      <c r="B73" s="17">
        <v>992</v>
      </c>
      <c r="C73" s="26" t="s">
        <v>41</v>
      </c>
      <c r="D73" s="26" t="s">
        <v>146</v>
      </c>
      <c r="E73" s="17" t="s">
        <v>179</v>
      </c>
      <c r="F73" s="17"/>
      <c r="G73" s="78">
        <v>30</v>
      </c>
      <c r="H73" s="78">
        <v>0</v>
      </c>
      <c r="I73" s="78">
        <f t="shared" si="1"/>
        <v>0</v>
      </c>
    </row>
    <row r="74" spans="1:9" ht="45" customHeight="1">
      <c r="A74" s="25" t="s">
        <v>187</v>
      </c>
      <c r="B74" s="17">
        <v>992</v>
      </c>
      <c r="C74" s="26" t="s">
        <v>41</v>
      </c>
      <c r="D74" s="26" t="s">
        <v>146</v>
      </c>
      <c r="E74" s="17" t="s">
        <v>188</v>
      </c>
      <c r="F74" s="17"/>
      <c r="G74" s="78">
        <v>30</v>
      </c>
      <c r="H74" s="78">
        <v>0</v>
      </c>
      <c r="I74" s="78">
        <f t="shared" si="1"/>
        <v>0</v>
      </c>
    </row>
    <row r="75" spans="1:9" ht="73.5" customHeight="1">
      <c r="A75" s="25" t="s">
        <v>189</v>
      </c>
      <c r="B75" s="17">
        <v>992</v>
      </c>
      <c r="C75" s="26" t="s">
        <v>41</v>
      </c>
      <c r="D75" s="26" t="s">
        <v>146</v>
      </c>
      <c r="E75" s="17" t="s">
        <v>190</v>
      </c>
      <c r="F75" s="17"/>
      <c r="G75" s="78">
        <v>30</v>
      </c>
      <c r="H75" s="78">
        <v>0</v>
      </c>
      <c r="I75" s="78">
        <f t="shared" si="1"/>
        <v>0</v>
      </c>
    </row>
    <row r="76" spans="1:9" ht="98.25" customHeight="1">
      <c r="A76" s="61" t="s">
        <v>262</v>
      </c>
      <c r="B76" s="17">
        <v>992</v>
      </c>
      <c r="C76" s="26" t="s">
        <v>41</v>
      </c>
      <c r="D76" s="26">
        <v>12</v>
      </c>
      <c r="E76" s="17" t="s">
        <v>203</v>
      </c>
      <c r="F76" s="17"/>
      <c r="G76" s="78">
        <v>30</v>
      </c>
      <c r="H76" s="78">
        <v>0</v>
      </c>
      <c r="I76" s="78">
        <f t="shared" si="1"/>
        <v>0</v>
      </c>
    </row>
    <row r="77" spans="1:9" ht="66" customHeight="1">
      <c r="A77" s="24" t="s">
        <v>171</v>
      </c>
      <c r="B77" s="17">
        <v>992</v>
      </c>
      <c r="C77" s="26" t="s">
        <v>41</v>
      </c>
      <c r="D77" s="26" t="s">
        <v>146</v>
      </c>
      <c r="E77" s="17" t="s">
        <v>203</v>
      </c>
      <c r="F77" s="17">
        <v>200</v>
      </c>
      <c r="G77" s="78">
        <v>30</v>
      </c>
      <c r="H77" s="78">
        <v>0</v>
      </c>
      <c r="I77" s="78">
        <f t="shared" si="1"/>
        <v>0</v>
      </c>
    </row>
    <row r="78" spans="1:9" ht="21" customHeight="1">
      <c r="A78" s="87" t="s">
        <v>50</v>
      </c>
      <c r="B78" s="84">
        <v>992</v>
      </c>
      <c r="C78" s="85" t="s">
        <v>51</v>
      </c>
      <c r="D78" s="85" t="s">
        <v>137</v>
      </c>
      <c r="E78" s="84"/>
      <c r="F78" s="84"/>
      <c r="G78" s="95">
        <v>419.5</v>
      </c>
      <c r="H78" s="95">
        <v>142.9</v>
      </c>
      <c r="I78" s="95">
        <f t="shared" si="1"/>
        <v>34.06436233611442</v>
      </c>
    </row>
    <row r="79" spans="1:9" ht="19.5" customHeight="1">
      <c r="A79" s="60" t="s">
        <v>52</v>
      </c>
      <c r="B79" s="17">
        <v>992</v>
      </c>
      <c r="C79" s="26" t="s">
        <v>51</v>
      </c>
      <c r="D79" s="26" t="s">
        <v>45</v>
      </c>
      <c r="E79" s="17"/>
      <c r="F79" s="17"/>
      <c r="G79" s="78">
        <v>419.5</v>
      </c>
      <c r="H79" s="78">
        <v>142.9</v>
      </c>
      <c r="I79" s="78">
        <f t="shared" si="1"/>
        <v>34.06436233611442</v>
      </c>
    </row>
    <row r="80" spans="1:9" ht="34.5" customHeight="1">
      <c r="A80" s="24" t="s">
        <v>173</v>
      </c>
      <c r="B80" s="17">
        <v>992</v>
      </c>
      <c r="C80" s="26" t="s">
        <v>51</v>
      </c>
      <c r="D80" s="26" t="s">
        <v>45</v>
      </c>
      <c r="E80" s="17" t="s">
        <v>179</v>
      </c>
      <c r="F80" s="17"/>
      <c r="G80" s="78">
        <v>419.5</v>
      </c>
      <c r="H80" s="78">
        <v>142.9</v>
      </c>
      <c r="I80" s="78">
        <f t="shared" si="1"/>
        <v>34.06436233611442</v>
      </c>
    </row>
    <row r="81" spans="1:9" ht="33.75" customHeight="1">
      <c r="A81" s="25" t="s">
        <v>204</v>
      </c>
      <c r="B81" s="17">
        <v>992</v>
      </c>
      <c r="C81" s="26" t="s">
        <v>51</v>
      </c>
      <c r="D81" s="26" t="s">
        <v>45</v>
      </c>
      <c r="E81" s="17" t="s">
        <v>205</v>
      </c>
      <c r="F81" s="17"/>
      <c r="G81" s="78">
        <v>419.5</v>
      </c>
      <c r="H81" s="78">
        <v>142.9</v>
      </c>
      <c r="I81" s="78">
        <f t="shared" si="1"/>
        <v>34.06436233611442</v>
      </c>
    </row>
    <row r="82" spans="1:9" ht="36.75" customHeight="1">
      <c r="A82" s="25" t="s">
        <v>206</v>
      </c>
      <c r="B82" s="17">
        <v>992</v>
      </c>
      <c r="C82" s="26" t="s">
        <v>51</v>
      </c>
      <c r="D82" s="26" t="s">
        <v>45</v>
      </c>
      <c r="E82" s="17" t="s">
        <v>207</v>
      </c>
      <c r="F82" s="17"/>
      <c r="G82" s="78">
        <v>419.5</v>
      </c>
      <c r="H82" s="78">
        <v>142.9</v>
      </c>
      <c r="I82" s="78">
        <f t="shared" si="1"/>
        <v>34.06436233611442</v>
      </c>
    </row>
    <row r="83" spans="1:9" ht="20.25" customHeight="1">
      <c r="A83" s="49" t="s">
        <v>208</v>
      </c>
      <c r="B83" s="17">
        <v>992</v>
      </c>
      <c r="C83" s="26" t="s">
        <v>51</v>
      </c>
      <c r="D83" s="26" t="s">
        <v>45</v>
      </c>
      <c r="E83" s="17" t="s">
        <v>209</v>
      </c>
      <c r="F83" s="17"/>
      <c r="G83" s="78">
        <v>65</v>
      </c>
      <c r="H83" s="78">
        <v>19.3</v>
      </c>
      <c r="I83" s="78">
        <f t="shared" si="1"/>
        <v>29.692307692307697</v>
      </c>
    </row>
    <row r="84" spans="1:9" ht="49.5" customHeight="1">
      <c r="A84" s="25" t="s">
        <v>171</v>
      </c>
      <c r="B84" s="17">
        <v>992</v>
      </c>
      <c r="C84" s="26" t="s">
        <v>51</v>
      </c>
      <c r="D84" s="26" t="s">
        <v>45</v>
      </c>
      <c r="E84" s="17" t="s">
        <v>209</v>
      </c>
      <c r="F84" s="17">
        <v>200</v>
      </c>
      <c r="G84" s="78">
        <v>65</v>
      </c>
      <c r="H84" s="78">
        <v>19.3</v>
      </c>
      <c r="I84" s="78">
        <f t="shared" si="1"/>
        <v>29.692307692307697</v>
      </c>
    </row>
    <row r="85" spans="1:9" ht="49.5" customHeight="1">
      <c r="A85" s="25" t="s">
        <v>268</v>
      </c>
      <c r="B85" s="17">
        <v>992</v>
      </c>
      <c r="C85" s="26" t="s">
        <v>51</v>
      </c>
      <c r="D85" s="26" t="s">
        <v>45</v>
      </c>
      <c r="E85" s="17" t="s">
        <v>267</v>
      </c>
      <c r="F85" s="17"/>
      <c r="G85" s="78">
        <v>5</v>
      </c>
      <c r="H85" s="78">
        <v>5</v>
      </c>
      <c r="I85" s="78">
        <f t="shared" si="1"/>
        <v>100</v>
      </c>
    </row>
    <row r="86" spans="1:9" ht="49.5" customHeight="1">
      <c r="A86" s="25" t="s">
        <v>171</v>
      </c>
      <c r="B86" s="17">
        <v>992</v>
      </c>
      <c r="C86" s="26" t="s">
        <v>51</v>
      </c>
      <c r="D86" s="26" t="s">
        <v>45</v>
      </c>
      <c r="E86" s="17" t="s">
        <v>267</v>
      </c>
      <c r="F86" s="17">
        <v>200</v>
      </c>
      <c r="G86" s="78">
        <v>5</v>
      </c>
      <c r="H86" s="78">
        <v>5</v>
      </c>
      <c r="I86" s="78">
        <f t="shared" si="1"/>
        <v>100</v>
      </c>
    </row>
    <row r="87" spans="1:9" ht="30.75">
      <c r="A87" s="24" t="s">
        <v>210</v>
      </c>
      <c r="B87" s="17">
        <v>992</v>
      </c>
      <c r="C87" s="26" t="s">
        <v>51</v>
      </c>
      <c r="D87" s="26" t="s">
        <v>45</v>
      </c>
      <c r="E87" s="17" t="s">
        <v>211</v>
      </c>
      <c r="F87" s="17"/>
      <c r="G87" s="78">
        <v>137</v>
      </c>
      <c r="H87" s="78">
        <v>81.3</v>
      </c>
      <c r="I87" s="78">
        <f t="shared" si="1"/>
        <v>59.34306569343065</v>
      </c>
    </row>
    <row r="88" spans="1:9" ht="50.25" customHeight="1">
      <c r="A88" s="25" t="s">
        <v>171</v>
      </c>
      <c r="B88" s="17">
        <v>992</v>
      </c>
      <c r="C88" s="26" t="s">
        <v>51</v>
      </c>
      <c r="D88" s="26" t="s">
        <v>45</v>
      </c>
      <c r="E88" s="17" t="s">
        <v>211</v>
      </c>
      <c r="F88" s="17">
        <v>200</v>
      </c>
      <c r="G88" s="78">
        <v>137</v>
      </c>
      <c r="H88" s="78">
        <v>81.3</v>
      </c>
      <c r="I88" s="78">
        <f t="shared" si="1"/>
        <v>59.34306569343065</v>
      </c>
    </row>
    <row r="89" spans="1:9" ht="50.25" customHeight="1">
      <c r="A89" s="25" t="s">
        <v>269</v>
      </c>
      <c r="B89" s="17">
        <v>992</v>
      </c>
      <c r="C89" s="26" t="s">
        <v>51</v>
      </c>
      <c r="D89" s="26" t="s">
        <v>45</v>
      </c>
      <c r="E89" s="17" t="s">
        <v>270</v>
      </c>
      <c r="F89" s="17"/>
      <c r="G89" s="78">
        <v>212.5</v>
      </c>
      <c r="H89" s="78">
        <v>37.4</v>
      </c>
      <c r="I89" s="78">
        <f t="shared" si="1"/>
        <v>17.599999999999998</v>
      </c>
    </row>
    <row r="90" spans="1:9" ht="50.25" customHeight="1">
      <c r="A90" s="25" t="s">
        <v>171</v>
      </c>
      <c r="B90" s="17">
        <v>992</v>
      </c>
      <c r="C90" s="26" t="s">
        <v>51</v>
      </c>
      <c r="D90" s="26" t="s">
        <v>45</v>
      </c>
      <c r="E90" s="17" t="s">
        <v>270</v>
      </c>
      <c r="F90" s="17">
        <v>200</v>
      </c>
      <c r="G90" s="78">
        <v>212.5</v>
      </c>
      <c r="H90" s="78">
        <v>37.4</v>
      </c>
      <c r="I90" s="78">
        <f t="shared" si="1"/>
        <v>17.599999999999998</v>
      </c>
    </row>
    <row r="91" spans="1:9" ht="22.5" customHeight="1">
      <c r="A91" s="86" t="s">
        <v>148</v>
      </c>
      <c r="B91" s="84">
        <v>992</v>
      </c>
      <c r="C91" s="85" t="s">
        <v>53</v>
      </c>
      <c r="D91" s="85" t="s">
        <v>137</v>
      </c>
      <c r="E91" s="84"/>
      <c r="F91" s="84"/>
      <c r="G91" s="95">
        <f>G92+G105</f>
        <v>1980.5</v>
      </c>
      <c r="H91" s="95">
        <f>H92+H105</f>
        <v>1039.9</v>
      </c>
      <c r="I91" s="95">
        <f>H91/G91*100</f>
        <v>52.50694269123959</v>
      </c>
    </row>
    <row r="92" spans="1:9" ht="24" customHeight="1">
      <c r="A92" s="49" t="s">
        <v>54</v>
      </c>
      <c r="B92" s="17">
        <v>992</v>
      </c>
      <c r="C92" s="26" t="s">
        <v>53</v>
      </c>
      <c r="D92" s="26" t="s">
        <v>37</v>
      </c>
      <c r="E92" s="17"/>
      <c r="F92" s="17"/>
      <c r="G92" s="78">
        <f>G94+G102</f>
        <v>1950.5</v>
      </c>
      <c r="H92" s="78">
        <f>H94+H102</f>
        <v>1039.9</v>
      </c>
      <c r="I92" s="78">
        <f t="shared" si="1"/>
        <v>53.31453473468342</v>
      </c>
    </row>
    <row r="93" spans="1:9" ht="34.5" customHeight="1">
      <c r="A93" s="24" t="s">
        <v>173</v>
      </c>
      <c r="B93" s="17">
        <v>992</v>
      </c>
      <c r="C93" s="26" t="s">
        <v>53</v>
      </c>
      <c r="D93" s="26" t="s">
        <v>37</v>
      </c>
      <c r="E93" s="17" t="s">
        <v>179</v>
      </c>
      <c r="F93" s="17"/>
      <c r="G93" s="78">
        <f>G94+G102</f>
        <v>1950.5</v>
      </c>
      <c r="H93" s="78">
        <f>H94+H102</f>
        <v>1039.9</v>
      </c>
      <c r="I93" s="78">
        <f t="shared" si="1"/>
        <v>53.31453473468342</v>
      </c>
    </row>
    <row r="94" spans="1:9" ht="69" customHeight="1">
      <c r="A94" s="25" t="s">
        <v>212</v>
      </c>
      <c r="B94" s="17">
        <v>992</v>
      </c>
      <c r="C94" s="26" t="s">
        <v>53</v>
      </c>
      <c r="D94" s="26" t="s">
        <v>37</v>
      </c>
      <c r="E94" s="17" t="s">
        <v>213</v>
      </c>
      <c r="F94" s="17"/>
      <c r="G94" s="78">
        <f>G97+G98+G99</f>
        <v>1727.5</v>
      </c>
      <c r="H94" s="78">
        <f>H97+H98+H99</f>
        <v>969.4</v>
      </c>
      <c r="I94" s="78">
        <f t="shared" si="1"/>
        <v>56.115774240231545</v>
      </c>
    </row>
    <row r="95" spans="1:9" ht="72.75" customHeight="1">
      <c r="A95" s="25" t="s">
        <v>214</v>
      </c>
      <c r="B95" s="17">
        <v>992</v>
      </c>
      <c r="C95" s="26" t="s">
        <v>53</v>
      </c>
      <c r="D95" s="26" t="s">
        <v>37</v>
      </c>
      <c r="E95" s="17" t="s">
        <v>215</v>
      </c>
      <c r="F95" s="17"/>
      <c r="G95" s="78">
        <f>G97+G98+G99</f>
        <v>1727.5</v>
      </c>
      <c r="H95" s="78">
        <f>H97+H98+H99</f>
        <v>969.4</v>
      </c>
      <c r="I95" s="78">
        <f t="shared" si="1"/>
        <v>56.115774240231545</v>
      </c>
    </row>
    <row r="96" spans="1:9" ht="54" customHeight="1">
      <c r="A96" s="24" t="s">
        <v>216</v>
      </c>
      <c r="B96" s="17">
        <v>992</v>
      </c>
      <c r="C96" s="26" t="s">
        <v>53</v>
      </c>
      <c r="D96" s="26" t="s">
        <v>37</v>
      </c>
      <c r="E96" s="17" t="s">
        <v>217</v>
      </c>
      <c r="F96" s="17"/>
      <c r="G96" s="78">
        <f>G97+G98+G99</f>
        <v>1727.5</v>
      </c>
      <c r="H96" s="78">
        <f>H97+H98+H99</f>
        <v>969.4</v>
      </c>
      <c r="I96" s="78">
        <f t="shared" si="1"/>
        <v>56.115774240231545</v>
      </c>
    </row>
    <row r="97" spans="1:9" ht="111.75" customHeight="1">
      <c r="A97" s="25" t="s">
        <v>167</v>
      </c>
      <c r="B97" s="17">
        <v>992</v>
      </c>
      <c r="C97" s="26" t="s">
        <v>53</v>
      </c>
      <c r="D97" s="26" t="s">
        <v>37</v>
      </c>
      <c r="E97" s="17" t="s">
        <v>217</v>
      </c>
      <c r="F97" s="17">
        <v>100</v>
      </c>
      <c r="G97" s="78">
        <v>1227.5</v>
      </c>
      <c r="H97" s="78">
        <v>857.9</v>
      </c>
      <c r="I97" s="78">
        <f t="shared" si="1"/>
        <v>69.89002036659878</v>
      </c>
    </row>
    <row r="98" spans="1:9" ht="60.75" customHeight="1">
      <c r="A98" s="25" t="s">
        <v>171</v>
      </c>
      <c r="B98" s="17">
        <v>992</v>
      </c>
      <c r="C98" s="26" t="s">
        <v>53</v>
      </c>
      <c r="D98" s="26" t="s">
        <v>37</v>
      </c>
      <c r="E98" s="17" t="s">
        <v>217</v>
      </c>
      <c r="F98" s="17">
        <v>200</v>
      </c>
      <c r="G98" s="78">
        <v>497</v>
      </c>
      <c r="H98" s="78">
        <v>111.4</v>
      </c>
      <c r="I98" s="78">
        <f t="shared" si="1"/>
        <v>22.414486921529175</v>
      </c>
    </row>
    <row r="99" spans="1:9" ht="22.5" customHeight="1">
      <c r="A99" s="49" t="s">
        <v>172</v>
      </c>
      <c r="B99" s="17">
        <v>992</v>
      </c>
      <c r="C99" s="26" t="s">
        <v>53</v>
      </c>
      <c r="D99" s="26" t="s">
        <v>37</v>
      </c>
      <c r="E99" s="17" t="s">
        <v>217</v>
      </c>
      <c r="F99" s="17">
        <v>800</v>
      </c>
      <c r="G99" s="78">
        <v>3</v>
      </c>
      <c r="H99" s="78">
        <v>0.1</v>
      </c>
      <c r="I99" s="78">
        <f t="shared" si="1"/>
        <v>3.3333333333333335</v>
      </c>
    </row>
    <row r="100" spans="1:9" ht="53.25" customHeight="1">
      <c r="A100" s="25" t="s">
        <v>218</v>
      </c>
      <c r="B100" s="17">
        <v>992</v>
      </c>
      <c r="C100" s="26" t="s">
        <v>53</v>
      </c>
      <c r="D100" s="26" t="s">
        <v>37</v>
      </c>
      <c r="E100" s="17" t="s">
        <v>219</v>
      </c>
      <c r="F100" s="17"/>
      <c r="G100" s="78">
        <f>G101</f>
        <v>223</v>
      </c>
      <c r="H100" s="78">
        <f>H101</f>
        <v>70.5</v>
      </c>
      <c r="I100" s="78">
        <f t="shared" si="1"/>
        <v>31.614349775784756</v>
      </c>
    </row>
    <row r="101" spans="1:9" ht="66" customHeight="1">
      <c r="A101" s="24" t="s">
        <v>221</v>
      </c>
      <c r="B101" s="17">
        <v>992</v>
      </c>
      <c r="C101" s="26" t="s">
        <v>53</v>
      </c>
      <c r="D101" s="26" t="s">
        <v>37</v>
      </c>
      <c r="E101" s="17" t="s">
        <v>220</v>
      </c>
      <c r="F101" s="17"/>
      <c r="G101" s="78">
        <f>G102</f>
        <v>223</v>
      </c>
      <c r="H101" s="78">
        <f>H102</f>
        <v>70.5</v>
      </c>
      <c r="I101" s="78">
        <f t="shared" si="1"/>
        <v>31.614349775784756</v>
      </c>
    </row>
    <row r="102" spans="1:9" ht="46.5" customHeight="1">
      <c r="A102" s="24" t="s">
        <v>223</v>
      </c>
      <c r="B102" s="17">
        <v>992</v>
      </c>
      <c r="C102" s="26" t="s">
        <v>53</v>
      </c>
      <c r="D102" s="26" t="s">
        <v>37</v>
      </c>
      <c r="E102" s="17" t="s">
        <v>222</v>
      </c>
      <c r="F102" s="17"/>
      <c r="G102" s="78">
        <f>G103+G104</f>
        <v>223</v>
      </c>
      <c r="H102" s="78">
        <v>70.5</v>
      </c>
      <c r="I102" s="78">
        <f t="shared" si="1"/>
        <v>31.614349775784756</v>
      </c>
    </row>
    <row r="103" spans="1:9" ht="113.25" customHeight="1">
      <c r="A103" s="25" t="s">
        <v>167</v>
      </c>
      <c r="B103" s="17">
        <v>992</v>
      </c>
      <c r="C103" s="26" t="s">
        <v>53</v>
      </c>
      <c r="D103" s="26" t="s">
        <v>37</v>
      </c>
      <c r="E103" s="17" t="s">
        <v>222</v>
      </c>
      <c r="F103" s="17">
        <v>100</v>
      </c>
      <c r="G103" s="78">
        <v>218</v>
      </c>
      <c r="H103" s="78">
        <v>65.5</v>
      </c>
      <c r="I103" s="78">
        <f t="shared" si="1"/>
        <v>30.045871559633024</v>
      </c>
    </row>
    <row r="104" spans="1:9" ht="113.25" customHeight="1">
      <c r="A104" s="24" t="s">
        <v>171</v>
      </c>
      <c r="B104" s="17">
        <v>992</v>
      </c>
      <c r="C104" s="26" t="s">
        <v>53</v>
      </c>
      <c r="D104" s="26" t="s">
        <v>37</v>
      </c>
      <c r="E104" s="17" t="s">
        <v>222</v>
      </c>
      <c r="F104" s="17">
        <v>200</v>
      </c>
      <c r="G104" s="78">
        <v>5</v>
      </c>
      <c r="H104" s="78">
        <v>5</v>
      </c>
      <c r="I104" s="78">
        <f aca="true" t="shared" si="2" ref="I104:I109">H104/G104*100</f>
        <v>100</v>
      </c>
    </row>
    <row r="105" spans="1:9" ht="113.25" customHeight="1">
      <c r="A105" s="99" t="s">
        <v>282</v>
      </c>
      <c r="B105" s="17">
        <v>992</v>
      </c>
      <c r="C105" s="26" t="s">
        <v>53</v>
      </c>
      <c r="D105" s="26" t="s">
        <v>41</v>
      </c>
      <c r="E105" s="17"/>
      <c r="F105" s="17"/>
      <c r="G105" s="78">
        <v>30</v>
      </c>
      <c r="H105" s="78">
        <v>0</v>
      </c>
      <c r="I105" s="78">
        <f t="shared" si="2"/>
        <v>0</v>
      </c>
    </row>
    <row r="106" spans="1:9" ht="113.25" customHeight="1">
      <c r="A106" s="99" t="s">
        <v>283</v>
      </c>
      <c r="B106" s="17">
        <v>992</v>
      </c>
      <c r="C106" s="26" t="s">
        <v>53</v>
      </c>
      <c r="D106" s="26" t="s">
        <v>41</v>
      </c>
      <c r="E106" s="17" t="s">
        <v>179</v>
      </c>
      <c r="F106" s="17"/>
      <c r="G106" s="78">
        <v>30</v>
      </c>
      <c r="H106" s="78">
        <v>0</v>
      </c>
      <c r="I106" s="78">
        <f t="shared" si="2"/>
        <v>0</v>
      </c>
    </row>
    <row r="107" spans="1:9" ht="113.25" customHeight="1">
      <c r="A107" s="99" t="s">
        <v>284</v>
      </c>
      <c r="B107" s="17">
        <v>992</v>
      </c>
      <c r="C107" s="26" t="s">
        <v>53</v>
      </c>
      <c r="D107" s="26" t="s">
        <v>41</v>
      </c>
      <c r="E107" s="17" t="s">
        <v>286</v>
      </c>
      <c r="F107" s="17"/>
      <c r="G107" s="78">
        <v>30</v>
      </c>
      <c r="H107" s="78">
        <v>0</v>
      </c>
      <c r="I107" s="78">
        <f t="shared" si="2"/>
        <v>0</v>
      </c>
    </row>
    <row r="108" spans="1:9" ht="113.25" customHeight="1">
      <c r="A108" s="99" t="s">
        <v>285</v>
      </c>
      <c r="B108" s="17">
        <v>992</v>
      </c>
      <c r="C108" s="26" t="s">
        <v>53</v>
      </c>
      <c r="D108" s="26" t="s">
        <v>41</v>
      </c>
      <c r="E108" s="17" t="s">
        <v>287</v>
      </c>
      <c r="F108" s="17"/>
      <c r="G108" s="78">
        <v>30</v>
      </c>
      <c r="H108" s="78">
        <v>0</v>
      </c>
      <c r="I108" s="78">
        <f t="shared" si="2"/>
        <v>0</v>
      </c>
    </row>
    <row r="109" spans="1:9" ht="113.25" customHeight="1">
      <c r="A109" s="99" t="s">
        <v>285</v>
      </c>
      <c r="B109" s="17">
        <v>992</v>
      </c>
      <c r="C109" s="26" t="s">
        <v>53</v>
      </c>
      <c r="D109" s="26" t="s">
        <v>41</v>
      </c>
      <c r="E109" s="17" t="s">
        <v>288</v>
      </c>
      <c r="F109" s="17"/>
      <c r="G109" s="78">
        <v>30</v>
      </c>
      <c r="H109" s="78">
        <v>0</v>
      </c>
      <c r="I109" s="78">
        <f t="shared" si="2"/>
        <v>0</v>
      </c>
    </row>
    <row r="110" spans="1:9" ht="51" customHeight="1">
      <c r="A110" s="99" t="s">
        <v>171</v>
      </c>
      <c r="B110" s="17">
        <v>992</v>
      </c>
      <c r="C110" s="26" t="s">
        <v>53</v>
      </c>
      <c r="D110" s="26" t="s">
        <v>41</v>
      </c>
      <c r="E110" s="17" t="s">
        <v>288</v>
      </c>
      <c r="F110" s="17">
        <v>200</v>
      </c>
      <c r="G110" s="78">
        <v>30</v>
      </c>
      <c r="H110" s="78">
        <v>0</v>
      </c>
      <c r="I110" s="78">
        <f t="shared" si="1"/>
        <v>0</v>
      </c>
    </row>
    <row r="111" spans="1:9" ht="12.75">
      <c r="A111" s="21"/>
      <c r="B111" s="21"/>
      <c r="C111" s="46"/>
      <c r="D111" s="46"/>
      <c r="E111" s="21"/>
      <c r="F111" s="21"/>
      <c r="G111" s="21"/>
      <c r="H111" s="21"/>
      <c r="I111" s="21"/>
    </row>
    <row r="112" spans="1:9" ht="12.75">
      <c r="A112" s="21"/>
      <c r="B112" s="21"/>
      <c r="C112" s="46"/>
      <c r="D112" s="46"/>
      <c r="E112" s="21"/>
      <c r="F112" s="21"/>
      <c r="G112" s="21"/>
      <c r="H112" s="21"/>
      <c r="I112" s="21"/>
    </row>
    <row r="113" spans="1:9" ht="18">
      <c r="A113" s="113" t="s">
        <v>19</v>
      </c>
      <c r="B113" s="113"/>
      <c r="C113" s="113"/>
      <c r="D113" s="118"/>
      <c r="E113" s="21"/>
      <c r="F113" s="21"/>
      <c r="G113" s="21"/>
      <c r="H113" s="21"/>
      <c r="I113" s="21"/>
    </row>
    <row r="114" spans="1:9" ht="18">
      <c r="A114" s="113" t="s">
        <v>224</v>
      </c>
      <c r="B114" s="113"/>
      <c r="C114" s="113"/>
      <c r="D114" s="118"/>
      <c r="E114" s="21"/>
      <c r="F114" s="21"/>
      <c r="G114" s="21"/>
      <c r="H114" s="21"/>
      <c r="I114" s="21"/>
    </row>
    <row r="115" spans="1:9" ht="18">
      <c r="A115" s="16" t="s">
        <v>225</v>
      </c>
      <c r="B115" s="16"/>
      <c r="C115" s="16"/>
      <c r="D115" s="21"/>
      <c r="E115" s="21"/>
      <c r="F115" s="21"/>
      <c r="G115" s="21"/>
      <c r="H115" s="102" t="s">
        <v>25</v>
      </c>
      <c r="I115" s="102"/>
    </row>
    <row r="116" spans="1:9" ht="12.75">
      <c r="A116" s="21"/>
      <c r="B116" s="21"/>
      <c r="C116" s="46"/>
      <c r="D116" s="46"/>
      <c r="E116" s="21"/>
      <c r="F116" s="21"/>
      <c r="G116" s="21"/>
      <c r="H116" s="21"/>
      <c r="I116" s="21"/>
    </row>
    <row r="117" spans="1:9" ht="12.75">
      <c r="A117" s="21"/>
      <c r="B117" s="21"/>
      <c r="C117" s="46"/>
      <c r="D117" s="46"/>
      <c r="E117" s="21"/>
      <c r="F117" s="21"/>
      <c r="G117" s="21"/>
      <c r="H117" s="21"/>
      <c r="I117" s="21"/>
    </row>
  </sheetData>
  <sheetProtection/>
  <mergeCells count="14">
    <mergeCell ref="E6:E7"/>
    <mergeCell ref="F6:F7"/>
    <mergeCell ref="A113:D113"/>
    <mergeCell ref="A114:D114"/>
    <mergeCell ref="H115:I115"/>
    <mergeCell ref="G6:G7"/>
    <mergeCell ref="H6:H7"/>
    <mergeCell ref="F1:I1"/>
    <mergeCell ref="A6:A7"/>
    <mergeCell ref="B6:B7"/>
    <mergeCell ref="C6:C7"/>
    <mergeCell ref="D6:D7"/>
    <mergeCell ref="I6:I7"/>
    <mergeCell ref="A3:I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2.28125" style="0" customWidth="1"/>
    <col min="2" max="2" width="40.7109375" style="0" customWidth="1"/>
    <col min="3" max="3" width="24.57421875" style="0" customWidth="1"/>
    <col min="4" max="4" width="22.57421875" style="0" customWidth="1"/>
    <col min="5" max="5" width="0.5625" style="0" hidden="1" customWidth="1"/>
  </cols>
  <sheetData>
    <row r="1" spans="3:5" ht="100.5" customHeight="1">
      <c r="C1" s="103" t="s">
        <v>275</v>
      </c>
      <c r="D1" s="103"/>
      <c r="E1" s="103"/>
    </row>
    <row r="2" spans="3:5" ht="21.75" customHeight="1">
      <c r="C2" s="11"/>
      <c r="D2" s="11"/>
      <c r="E2" s="11"/>
    </row>
    <row r="3" spans="1:4" ht="60.75" customHeight="1">
      <c r="A3" s="119" t="s">
        <v>276</v>
      </c>
      <c r="B3" s="119"/>
      <c r="C3" s="119"/>
      <c r="D3" s="119"/>
    </row>
    <row r="5" spans="1:4" ht="69" customHeight="1">
      <c r="A5" s="17" t="s">
        <v>226</v>
      </c>
      <c r="B5" s="8" t="s">
        <v>234</v>
      </c>
      <c r="C5" s="8" t="s">
        <v>9</v>
      </c>
      <c r="D5" s="8" t="s">
        <v>235</v>
      </c>
    </row>
    <row r="6" spans="1:4" ht="18.75" customHeight="1">
      <c r="A6" s="12" t="s">
        <v>246</v>
      </c>
      <c r="B6" s="14" t="s">
        <v>236</v>
      </c>
      <c r="C6" s="78">
        <v>1995.2</v>
      </c>
      <c r="D6" s="78">
        <v>251.4</v>
      </c>
    </row>
    <row r="7" spans="1:4" ht="36" customHeight="1">
      <c r="A7" s="33" t="s">
        <v>247</v>
      </c>
      <c r="B7" s="32" t="s">
        <v>227</v>
      </c>
      <c r="C7" s="78">
        <v>1995.2</v>
      </c>
      <c r="D7" s="78">
        <v>251.4</v>
      </c>
    </row>
    <row r="8" spans="1:4" ht="15">
      <c r="A8" s="12" t="s">
        <v>248</v>
      </c>
      <c r="B8" s="14" t="s">
        <v>237</v>
      </c>
      <c r="C8" s="78">
        <v>-5715.7</v>
      </c>
      <c r="D8" s="78">
        <v>-4189.4</v>
      </c>
    </row>
    <row r="9" spans="1:4" ht="30.75">
      <c r="A9" s="12" t="s">
        <v>249</v>
      </c>
      <c r="B9" s="14" t="s">
        <v>228</v>
      </c>
      <c r="C9" s="78">
        <v>-5715.7</v>
      </c>
      <c r="D9" s="78">
        <v>-4189.4</v>
      </c>
    </row>
    <row r="10" spans="1:4" ht="30.75">
      <c r="A10" s="12" t="s">
        <v>250</v>
      </c>
      <c r="B10" s="14" t="s">
        <v>229</v>
      </c>
      <c r="C10" s="78">
        <v>-5715.7</v>
      </c>
      <c r="D10" s="78">
        <v>-4189.4</v>
      </c>
    </row>
    <row r="11" spans="1:4" ht="41.25" customHeight="1">
      <c r="A11" s="12" t="s">
        <v>251</v>
      </c>
      <c r="B11" s="15" t="s">
        <v>230</v>
      </c>
      <c r="C11" s="78">
        <v>-5715.7</v>
      </c>
      <c r="D11" s="78">
        <v>-4189.4</v>
      </c>
    </row>
    <row r="12" spans="1:4" ht="22.5" customHeight="1">
      <c r="A12" s="15" t="s">
        <v>252</v>
      </c>
      <c r="B12" s="14" t="s">
        <v>238</v>
      </c>
      <c r="C12" s="78">
        <v>7710.9</v>
      </c>
      <c r="D12" s="78">
        <v>4440.8</v>
      </c>
    </row>
    <row r="13" spans="1:4" ht="34.5" customHeight="1">
      <c r="A13" s="15" t="s">
        <v>253</v>
      </c>
      <c r="B13" s="14" t="s">
        <v>231</v>
      </c>
      <c r="C13" s="78">
        <v>7710.9</v>
      </c>
      <c r="D13" s="78">
        <v>4440.8</v>
      </c>
    </row>
    <row r="14" spans="1:4" ht="30.75">
      <c r="A14" s="12" t="s">
        <v>254</v>
      </c>
      <c r="B14" s="14" t="s">
        <v>232</v>
      </c>
      <c r="C14" s="78">
        <v>7710.9</v>
      </c>
      <c r="D14" s="78">
        <v>4440.8</v>
      </c>
    </row>
    <row r="15" spans="1:4" ht="38.25" customHeight="1">
      <c r="A15" s="12" t="s">
        <v>255</v>
      </c>
      <c r="B15" s="13" t="s">
        <v>233</v>
      </c>
      <c r="C15" s="78">
        <v>7710.9</v>
      </c>
      <c r="D15" s="78">
        <v>4440.8</v>
      </c>
    </row>
    <row r="18" spans="1:4" ht="18">
      <c r="A18" s="113" t="s">
        <v>19</v>
      </c>
      <c r="B18" s="113"/>
      <c r="C18" s="113"/>
      <c r="D18" s="114"/>
    </row>
    <row r="19" spans="1:4" ht="18">
      <c r="A19" s="113" t="s">
        <v>224</v>
      </c>
      <c r="B19" s="113"/>
      <c r="C19" s="113"/>
      <c r="D19" s="114"/>
    </row>
    <row r="20" spans="1:4" ht="18">
      <c r="A20" s="16" t="s">
        <v>225</v>
      </c>
      <c r="B20" s="16"/>
      <c r="C20" s="16"/>
      <c r="D20" s="38" t="s">
        <v>25</v>
      </c>
    </row>
  </sheetData>
  <sheetProtection/>
  <mergeCells count="4">
    <mergeCell ref="C1:E1"/>
    <mergeCell ref="A18:D18"/>
    <mergeCell ref="A19:D19"/>
    <mergeCell ref="A3:D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1"/>
  <sheetViews>
    <sheetView view="pageBreakPreview" zoomScaleSheetLayoutView="100" zoomScalePageLayoutView="0" workbookViewId="0" topLeftCell="A1">
      <selection activeCell="D8" sqref="D8:I8"/>
    </sheetView>
  </sheetViews>
  <sheetFormatPr defaultColWidth="9.140625" defaultRowHeight="12.75"/>
  <cols>
    <col min="2" max="2" width="36.00390625" style="0" customWidth="1"/>
    <col min="3" max="3" width="24.28125" style="0" customWidth="1"/>
    <col min="4" max="4" width="11.7109375" style="0" customWidth="1"/>
    <col min="5" max="5" width="11.28125" style="0" customWidth="1"/>
    <col min="6" max="6" width="0.13671875" style="0" customWidth="1"/>
    <col min="8" max="8" width="5.7109375" style="0" customWidth="1"/>
    <col min="9" max="9" width="4.140625" style="0" customWidth="1"/>
    <col min="10" max="10" width="9.140625" style="0" hidden="1" customWidth="1"/>
    <col min="12" max="12" width="17.421875" style="0" customWidth="1"/>
    <col min="13" max="13" width="9.140625" style="0" hidden="1" customWidth="1"/>
  </cols>
  <sheetData>
    <row r="2" spans="3:13" ht="123" customHeight="1">
      <c r="C2" s="40"/>
      <c r="D2" s="40"/>
      <c r="E2" s="35"/>
      <c r="F2" s="35"/>
      <c r="G2" s="120" t="s">
        <v>277</v>
      </c>
      <c r="H2" s="108"/>
      <c r="I2" s="108"/>
      <c r="J2" s="108"/>
      <c r="K2" s="108"/>
      <c r="L2" s="108"/>
      <c r="M2" s="108"/>
    </row>
    <row r="3" spans="3:10" ht="16.5" customHeight="1">
      <c r="C3" s="40"/>
      <c r="D3" s="40"/>
      <c r="E3" s="35"/>
      <c r="F3" s="35"/>
      <c r="G3" s="35"/>
      <c r="H3" s="35"/>
      <c r="I3" s="35"/>
      <c r="J3" s="35"/>
    </row>
    <row r="4" spans="1:12" ht="57" customHeight="1">
      <c r="A4" s="104" t="s">
        <v>278</v>
      </c>
      <c r="B4" s="104"/>
      <c r="C4" s="104"/>
      <c r="D4" s="104"/>
      <c r="E4" s="104"/>
      <c r="F4" s="129"/>
      <c r="G4" s="129"/>
      <c r="H4" s="129"/>
      <c r="I4" s="108"/>
      <c r="J4" s="108"/>
      <c r="K4" s="108"/>
      <c r="L4" s="108"/>
    </row>
    <row r="5" spans="5:7" ht="18">
      <c r="E5" s="11"/>
      <c r="F5" s="11"/>
      <c r="G5" s="11"/>
    </row>
    <row r="6" spans="1:12" ht="39" customHeight="1">
      <c r="A6" s="51" t="s">
        <v>57</v>
      </c>
      <c r="B6" s="122" t="s">
        <v>244</v>
      </c>
      <c r="C6" s="123"/>
      <c r="D6" s="124" t="s">
        <v>58</v>
      </c>
      <c r="E6" s="130"/>
      <c r="F6" s="130"/>
      <c r="G6" s="130"/>
      <c r="H6" s="130"/>
      <c r="I6" s="130"/>
      <c r="J6" s="54"/>
      <c r="K6" s="131" t="s">
        <v>243</v>
      </c>
      <c r="L6" s="132"/>
    </row>
    <row r="7" spans="1:12" ht="18">
      <c r="A7" s="51">
        <v>1</v>
      </c>
      <c r="B7" s="124"/>
      <c r="C7" s="124"/>
      <c r="D7" s="124"/>
      <c r="E7" s="130"/>
      <c r="F7" s="130"/>
      <c r="G7" s="130"/>
      <c r="H7" s="130"/>
      <c r="I7" s="130"/>
      <c r="J7" s="55"/>
      <c r="K7" s="133">
        <v>0</v>
      </c>
      <c r="L7" s="134"/>
    </row>
    <row r="8" spans="1:12" ht="18">
      <c r="A8" s="51"/>
      <c r="B8" s="125" t="s">
        <v>59</v>
      </c>
      <c r="C8" s="126"/>
      <c r="D8" s="124"/>
      <c r="E8" s="130"/>
      <c r="F8" s="130"/>
      <c r="G8" s="130"/>
      <c r="H8" s="130"/>
      <c r="I8" s="130"/>
      <c r="J8" s="56"/>
      <c r="K8" s="130"/>
      <c r="L8" s="130"/>
    </row>
    <row r="9" spans="1:12" ht="18">
      <c r="A9" s="57"/>
      <c r="B9" s="58"/>
      <c r="C9" s="58"/>
      <c r="D9" s="57"/>
      <c r="E9" s="59"/>
      <c r="F9" s="59"/>
      <c r="G9" s="59"/>
      <c r="H9" s="59"/>
      <c r="I9" s="59"/>
      <c r="J9" s="55"/>
      <c r="K9" s="59"/>
      <c r="L9" s="59"/>
    </row>
    <row r="10" spans="1:4" ht="15">
      <c r="A10" s="23"/>
      <c r="B10" s="23"/>
      <c r="C10" s="23"/>
      <c r="D10" s="23"/>
    </row>
    <row r="11" spans="1:5" ht="18">
      <c r="A11" s="113" t="s">
        <v>19</v>
      </c>
      <c r="B11" s="121"/>
      <c r="C11" s="37"/>
      <c r="D11" s="37"/>
      <c r="E11" s="2"/>
    </row>
    <row r="12" spans="1:5" ht="18">
      <c r="A12" s="113" t="s">
        <v>224</v>
      </c>
      <c r="B12" s="121"/>
      <c r="C12" s="37"/>
      <c r="D12" s="37"/>
      <c r="E12" s="2"/>
    </row>
    <row r="13" spans="1:12" ht="18" customHeight="1">
      <c r="A13" s="16" t="s">
        <v>225</v>
      </c>
      <c r="B13" s="2"/>
      <c r="C13" s="37"/>
      <c r="D13" s="127" t="s">
        <v>25</v>
      </c>
      <c r="E13" s="128"/>
      <c r="F13" s="108"/>
      <c r="G13" s="108"/>
      <c r="H13" s="108"/>
      <c r="I13" s="108"/>
      <c r="J13" s="108"/>
      <c r="K13" s="108"/>
      <c r="L13" s="108"/>
    </row>
    <row r="31" ht="12.75">
      <c r="N31" s="21"/>
    </row>
  </sheetData>
  <sheetProtection/>
  <mergeCells count="14">
    <mergeCell ref="D13:L13"/>
    <mergeCell ref="A4:L4"/>
    <mergeCell ref="D6:I6"/>
    <mergeCell ref="D7:I7"/>
    <mergeCell ref="D8:I8"/>
    <mergeCell ref="K6:L6"/>
    <mergeCell ref="K7:L7"/>
    <mergeCell ref="K8:L8"/>
    <mergeCell ref="G2:M2"/>
    <mergeCell ref="A11:B11"/>
    <mergeCell ref="A12:B12"/>
    <mergeCell ref="B6:C6"/>
    <mergeCell ref="B7:C7"/>
    <mergeCell ref="B8:C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Work49</dc:creator>
  <cp:keywords/>
  <dc:description/>
  <cp:lastModifiedBy>admin</cp:lastModifiedBy>
  <cp:lastPrinted>2022-10-06T18:43:12Z</cp:lastPrinted>
  <dcterms:created xsi:type="dcterms:W3CDTF">2017-06-08T14:07:12Z</dcterms:created>
  <dcterms:modified xsi:type="dcterms:W3CDTF">2022-10-06T18:54:32Z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